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75" windowWidth="13755" windowHeight="9465" activeTab="0"/>
  </bookViews>
  <sheets>
    <sheet name="Kapitalflussrechnung" sheetId="1" r:id="rId1"/>
    <sheet name="Finanzplanung Bsp LW" sheetId="2" r:id="rId2"/>
    <sheet name="Finanzplanung Lehr_Bsp." sheetId="3" r:id="rId3"/>
    <sheet name="Tabelle1" sheetId="4" r:id="rId4"/>
    <sheet name="Tabelle2" sheetId="5" r:id="rId5"/>
    <sheet name="Tabelle3" sheetId="6" r:id="rId6"/>
  </sheets>
  <definedNames>
    <definedName name="_xlnm.Print_Area" localSheetId="1">'Finanzplanung Bsp LW'!$A$2:$F$107</definedName>
    <definedName name="_xlnm.Print_Area" localSheetId="2">'Finanzplanung Lehr_Bsp.'!$A$2:$F$107</definedName>
    <definedName name="_xlnm.Print_Area" localSheetId="0">'Kapitalflussrechnung'!$A$2:$E$12</definedName>
  </definedNames>
  <calcPr fullCalcOnLoad="1"/>
</workbook>
</file>

<file path=xl/sharedStrings.xml><?xml version="1.0" encoding="utf-8"?>
<sst xmlns="http://schemas.openxmlformats.org/spreadsheetml/2006/main" count="256" uniqueCount="131">
  <si>
    <t>Kapitalflußrechnung als Instrument zur Finanzplanung</t>
  </si>
  <si>
    <t>Landwirtschaftlicher Betrieb</t>
  </si>
  <si>
    <t>Finanzplanung für Zeitraum</t>
  </si>
  <si>
    <t xml:space="preserve"> Datum                     von:</t>
  </si>
  <si>
    <t>Eingabe nur in dunkelgrünen Feldern</t>
  </si>
  <si>
    <t>bis:</t>
  </si>
  <si>
    <t>Jahr</t>
  </si>
  <si>
    <t>Bestand zum Planungszeitpunkt  €</t>
  </si>
  <si>
    <t>Kassa (Bargeld)</t>
  </si>
  <si>
    <t>Bankguthaben</t>
  </si>
  <si>
    <t>Forderungen</t>
  </si>
  <si>
    <t>Verbindlichkeiten L+L</t>
  </si>
  <si>
    <t>Kontokorrentkredit</t>
  </si>
  <si>
    <t>Kreditrahmen gesamt</t>
  </si>
  <si>
    <t>Darlehen</t>
  </si>
  <si>
    <t>Nutzbarer Kreditrahmen</t>
  </si>
  <si>
    <t>Kapitalflussrechnung</t>
  </si>
  <si>
    <t>Mittelherkunft</t>
  </si>
  <si>
    <t>Mittelverwendung</t>
  </si>
  <si>
    <t>Saldo</t>
  </si>
  <si>
    <t>Ergebnis</t>
  </si>
  <si>
    <t>Maßnahme</t>
  </si>
  <si>
    <t>I. Umsatzbereich</t>
  </si>
  <si>
    <t>1.a. Betriebseinnahmen</t>
  </si>
  <si>
    <t>Feldfrüchte</t>
  </si>
  <si>
    <t>Tierhaltung</t>
  </si>
  <si>
    <t>Mast</t>
  </si>
  <si>
    <t>Milch</t>
  </si>
  <si>
    <t>Geflügel</t>
  </si>
  <si>
    <t>Eier</t>
  </si>
  <si>
    <t>Wald</t>
  </si>
  <si>
    <t>sonstige Erträge</t>
  </si>
  <si>
    <t>Maschinenleistungen</t>
  </si>
  <si>
    <t>Direktvermarktung</t>
  </si>
  <si>
    <t>Leistungsprämien (KPA;ÖPUL;sonstige)</t>
  </si>
  <si>
    <t>1.b. Außerbetriebliche Einnahmen</t>
  </si>
  <si>
    <t>Subventionen (Zinszuschüsse, Direktbeihilfen)</t>
  </si>
  <si>
    <t>Kinderbeihilfe</t>
  </si>
  <si>
    <t>Schulfahrtbeihilfe</t>
  </si>
  <si>
    <t>Schul- und Heimbeihilfe</t>
  </si>
  <si>
    <t>Summe Einnahmen</t>
  </si>
  <si>
    <t>2. Betriebsausgaben</t>
  </si>
  <si>
    <t>Bodennutzung</t>
  </si>
  <si>
    <t>Saatgut</t>
  </si>
  <si>
    <t>Pflanzenschutzmittel</t>
  </si>
  <si>
    <t>Düngemittel</t>
  </si>
  <si>
    <t>Futtermittel</t>
  </si>
  <si>
    <t>Aufwand Tierhaltung</t>
  </si>
  <si>
    <t>GWG</t>
  </si>
  <si>
    <t>Treibstoffe</t>
  </si>
  <si>
    <t>Strom</t>
  </si>
  <si>
    <t>Instandhaltung Maschinen</t>
  </si>
  <si>
    <t>Instandhaltung Gebäude</t>
  </si>
  <si>
    <t>Maschinenleistung</t>
  </si>
  <si>
    <t>Verwaltungsaufwand</t>
  </si>
  <si>
    <t>Pacht</t>
  </si>
  <si>
    <t>Versicherungen</t>
  </si>
  <si>
    <t>Fahrtspesen</t>
  </si>
  <si>
    <t>Schuldzinsen</t>
  </si>
  <si>
    <t>Steuern</t>
  </si>
  <si>
    <t>Summe Ausgaben</t>
  </si>
  <si>
    <t>Überschuß/Unterdeckung Umsatzbereich</t>
  </si>
  <si>
    <t>II. Anlagenbereich</t>
  </si>
  <si>
    <t>1. Anlagenzukäufe</t>
  </si>
  <si>
    <t>Grund und Boden</t>
  </si>
  <si>
    <t>Grundverbesserungen</t>
  </si>
  <si>
    <t>Bauliche Anlagen</t>
  </si>
  <si>
    <t>Maschinen und Geräte</t>
  </si>
  <si>
    <t>Sonstige Anlagen</t>
  </si>
  <si>
    <t>Summe Anlagenzukäufe</t>
  </si>
  <si>
    <t>2. Anlagenverkäufe</t>
  </si>
  <si>
    <t>Summe Anlagenverkäufe</t>
  </si>
  <si>
    <t>Überschuß/Unterdeckung Anlagenbereich</t>
  </si>
  <si>
    <t>III. Kapital und Privatbereich</t>
  </si>
  <si>
    <t>1. Kapitalzugänge</t>
  </si>
  <si>
    <t>Einlagen</t>
  </si>
  <si>
    <t>Aufnahme von Darlehen</t>
  </si>
  <si>
    <t>Erhöhung von Kontokorrentkrediten</t>
  </si>
  <si>
    <t>Summe Kapitalzugänge</t>
  </si>
  <si>
    <t>2. Kapitalabgänge</t>
  </si>
  <si>
    <t>Entnahmen bar inkl. Steuern u. SV-Beiträge</t>
  </si>
  <si>
    <t>Tilgung von Darlehen</t>
  </si>
  <si>
    <t>Verminderung von Kontokorrentkrediten</t>
  </si>
  <si>
    <t>Summe Kapitalabgänge</t>
  </si>
  <si>
    <t>Überschuß/Unterdeckung Kapital- u. Privatbereich</t>
  </si>
  <si>
    <t>IV.Geldbereich</t>
  </si>
  <si>
    <t>Vermehrung Kassastand</t>
  </si>
  <si>
    <t>Vermehrung Bankguthaben</t>
  </si>
  <si>
    <t>Vermehrung lfd. Forderung</t>
  </si>
  <si>
    <t>Verminderung kurzfr. Verbindlichkeit</t>
  </si>
  <si>
    <t>Summe Geldzugänge</t>
  </si>
  <si>
    <t>Verminderung Kassastand</t>
  </si>
  <si>
    <t>Verminderung Bankguthaben</t>
  </si>
  <si>
    <t>Verminderung lfd. Forderungen</t>
  </si>
  <si>
    <t>Vermehrung kurzfr. Verbindlichkeiten</t>
  </si>
  <si>
    <t>Summe Geldabgänge</t>
  </si>
  <si>
    <t>LIQUIDITÄTSÄNDERUNG</t>
  </si>
  <si>
    <t>Kontrollsumme</t>
  </si>
  <si>
    <t>Kontrollwert</t>
  </si>
  <si>
    <t>Sollbestand am Ende der Planungsperiode                     €</t>
  </si>
  <si>
    <t>Eingabe nur in dunkelgrünen Feldern Vorlage KOPIE Unterricht</t>
  </si>
  <si>
    <t>Geldflussrechnung</t>
  </si>
  <si>
    <t>Bereiche</t>
  </si>
  <si>
    <t>Mittelher- kunft</t>
  </si>
  <si>
    <t>Mittelver- wendung</t>
  </si>
  <si>
    <t>SALDO</t>
  </si>
  <si>
    <t>I.</t>
  </si>
  <si>
    <t>Umsatzbereich</t>
  </si>
  <si>
    <t>II.</t>
  </si>
  <si>
    <t>Anlagenbereich</t>
  </si>
  <si>
    <t>III.</t>
  </si>
  <si>
    <t xml:space="preserve">Privat-                  u.Kapitalbereich </t>
  </si>
  <si>
    <t>IV.</t>
  </si>
  <si>
    <t>Geldbereich</t>
  </si>
  <si>
    <t>Summe</t>
  </si>
  <si>
    <t>Verkaufserlöse</t>
  </si>
  <si>
    <t>Aufwände, die Ausgaben sind</t>
  </si>
  <si>
    <t>Anlagenverkäfue</t>
  </si>
  <si>
    <t>Anschaffunswerte für Anlageinvestitionen</t>
  </si>
  <si>
    <t>Schuldenaufbau; Privateinlage</t>
  </si>
  <si>
    <t>Schuldenabbau; Privatentnahme von Geld</t>
  </si>
  <si>
    <t>Geldbestandserhöhung (Bankguthaben, Kassastand); Erhöhung des Forderungsbestandes; Verbindlichkeits-   abbau</t>
  </si>
  <si>
    <t>Geldbestandsverringerung (Bankguthaben, Kassastand); Erhöhen von Verbindlichkeiten; Abbau von Forderungen (=Forderungen fließen zu)</t>
  </si>
  <si>
    <t>Woher kam unser Geld und wohin ist es geflossen?</t>
  </si>
  <si>
    <t>Diese Rechnung kann als Rückschaurechnung eingesetzt werden im Rahmen der Bilanzanalyse.</t>
  </si>
  <si>
    <t>Diese Rechnung kann aber auch als Planungsinstrument in der Finanzplanung eingesetzt werden. Es werden also zukünftige Geldströme in der Unternehmung erfaßt. Es Kann damit festgestellt werden, ob kurz- oder mittelfristig weiters Kapital notwendig ist, das nicht aus dem betrieblichen Prozeß stammt.</t>
  </si>
  <si>
    <t xml:space="preserve">Der Umsatzbereich sollte also im Regelfall die Geldquelle für für das Unternehmen sein. </t>
  </si>
  <si>
    <t>Grün markierte Felder dürfen durch Eingaben verändert werden. Die notwendigen Daten dazu stammen aus der Buchhaltung.</t>
  </si>
  <si>
    <t xml:space="preserve">Zur Erstellung der Kapitalflussrechnung wird das Unternehmen  in  4 Bereiche eingeteilt: </t>
  </si>
  <si>
    <t>Hilfstabelle zur Erstrellung der Kapitalflussrechnung</t>
  </si>
  <si>
    <t>Kurzfristig kann das Geld einmal, besonders bei größeren Investitionenen,  aus anderen, als dem Umsatzbereich kommen.</t>
  </si>
</sst>
</file>

<file path=xl/styles.xml><?xml version="1.0" encoding="utf-8"?>
<styleSheet xmlns="http://schemas.openxmlformats.org/spreadsheetml/2006/main">
  <numFmts count="4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öS&quot;\ #,##0;\-&quot;öS&quot;\ #,##0"/>
    <numFmt numFmtId="165" formatCode="&quot;öS&quot;\ #,##0;[Red]\-&quot;öS&quot;\ #,##0"/>
    <numFmt numFmtId="166" formatCode="&quot;öS&quot;\ #,##0.00;\-&quot;öS&quot;\ #,##0.00"/>
    <numFmt numFmtId="167" formatCode="&quot;öS&quot;\ #,##0.00;[Red]\-&quot;öS&quot;\ #,##0.00"/>
    <numFmt numFmtId="168" formatCode="_-&quot;öS&quot;\ * #,##0_-;\-&quot;öS&quot;\ * #,##0_-;_-&quot;öS&quot;\ * &quot;-&quot;_-;_-@_-"/>
    <numFmt numFmtId="169" formatCode="_-&quot;öS&quot;\ * #,##0.00_-;\-&quot;öS&quot;\ * #,##0.00_-;_-&quot;öS&quot;\ * &quot;-&quot;??_-;_-@_-"/>
    <numFmt numFmtId="170" formatCode="#,##0\ &quot;DM&quot;;\-#,##0\ &quot;DM&quot;"/>
    <numFmt numFmtId="171" formatCode="#,##0\ &quot;DM&quot;;[Red]\-#,##0\ &quot;DM&quot;"/>
    <numFmt numFmtId="172" formatCode="#,##0.00\ &quot;DM&quot;;\-#,##0.00\ &quot;DM&quot;"/>
    <numFmt numFmtId="173" formatCode="#,##0.00\ &quot;DM&quot;;[Red]\-#,##0.00\ &quot;DM&quot;"/>
    <numFmt numFmtId="174" formatCode="_-* #,##0\ &quot;DM&quot;_-;\-* #,##0\ &quot;DM&quot;_-;_-* &quot;-&quot;\ &quot;DM&quot;_-;_-@_-"/>
    <numFmt numFmtId="175" formatCode="_-* #,##0\ _D_M_-;\-* #,##0\ _D_M_-;_-* &quot;-&quot;\ _D_M_-;_-@_-"/>
    <numFmt numFmtId="176" formatCode="_-* #,##0.00\ &quot;DM&quot;_-;\-* #,##0.00\ &quot;DM&quot;_-;_-* &quot;-&quot;??\ &quot;DM&quot;_-;_-@_-"/>
    <numFmt numFmtId="177" formatCode="_-* #,##0.00\ _D_M_-;\-* #,##0.00\ _D_M_-;_-* &quot;-&quot;??\ _D_M_-;_-@_-"/>
    <numFmt numFmtId="178" formatCode="&quot;Ja&quot;;&quot;Ja&quot;;&quot;Nein&quot;"/>
    <numFmt numFmtId="179" formatCode="&quot;Wahr&quot;;&quot;Wahr&quot;;&quot;Falsch&quot;"/>
    <numFmt numFmtId="180" formatCode="&quot;Ein&quot;;&quot;Ein&quot;;&quot;Aus&quot;"/>
    <numFmt numFmtId="181" formatCode="#,##0.00_ ;\-#,##0.00\ "/>
    <numFmt numFmtId="182" formatCode="_-[$€-2]\ * #,##0.00_-;\-[$€-2]\ * #,##0.00_-;_-[$€-2]\ * &quot;-&quot;??_-"/>
    <numFmt numFmtId="183" formatCode="[$-C07]dddd\,\ dd\.\ mmmm\ yyyy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0.0"/>
    <numFmt numFmtId="193" formatCode="_-[$€-2]\ * #,##0.00_-;\-[$€-2]\ * #,##0.00_-;_-[$€-2]\ * &quot;-&quot;??_-;_-@_-"/>
    <numFmt numFmtId="194" formatCode="#,##0.0"/>
    <numFmt numFmtId="195" formatCode="#,##0.000"/>
    <numFmt numFmtId="196" formatCode="_-* #,##0.000_-;\-* #,##0.000_-;_-* &quot;-&quot;??_-;_-@_-"/>
    <numFmt numFmtId="197" formatCode="0.00000000"/>
    <numFmt numFmtId="198" formatCode="0.0000000"/>
    <numFmt numFmtId="199" formatCode="0.000000"/>
    <numFmt numFmtId="200" formatCode="0.00000"/>
    <numFmt numFmtId="201" formatCode="0.0000"/>
    <numFmt numFmtId="202" formatCode="0.000"/>
    <numFmt numFmtId="203" formatCode="[$€-2]\ #,##0.00_);[Red]\([$€-2]\ #,##0.00\)"/>
  </numFmts>
  <fonts count="54">
    <font>
      <sz val="10"/>
      <name val="Arial"/>
      <family val="0"/>
    </font>
    <font>
      <b/>
      <i/>
      <sz val="16"/>
      <name val="Arial"/>
      <family val="0"/>
    </font>
    <font>
      <b/>
      <i/>
      <sz val="24"/>
      <color indexed="60"/>
      <name val="Arial"/>
      <family val="0"/>
    </font>
    <font>
      <b/>
      <i/>
      <sz val="24"/>
      <name val="Arial"/>
      <family val="0"/>
    </font>
    <font>
      <b/>
      <i/>
      <sz val="12"/>
      <name val="Arial"/>
      <family val="2"/>
    </font>
    <font>
      <sz val="12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2"/>
    </font>
    <font>
      <b/>
      <sz val="14"/>
      <name val="Arial"/>
      <family val="0"/>
    </font>
    <font>
      <b/>
      <sz val="12"/>
      <color indexed="10"/>
      <name val="Arial"/>
      <family val="2"/>
    </font>
    <font>
      <sz val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24"/>
      <name val="Arial"/>
      <family val="2"/>
    </font>
    <font>
      <sz val="24"/>
      <name val="Arial"/>
      <family val="0"/>
    </font>
    <font>
      <sz val="20"/>
      <name val="Arial"/>
      <family val="0"/>
    </font>
    <font>
      <b/>
      <sz val="18"/>
      <name val="Arial"/>
      <family val="2"/>
    </font>
    <font>
      <sz val="18"/>
      <name val="Arial"/>
      <family val="2"/>
    </font>
    <font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6" borderId="2" applyNumberFormat="0" applyAlignment="0" applyProtection="0"/>
    <xf numFmtId="0" fontId="1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7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0" fontId="44" fillId="28" borderId="0" applyNumberFormat="0" applyBorder="0" applyAlignment="0" applyProtection="0"/>
    <xf numFmtId="0" fontId="13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32" borderId="9" applyNumberFormat="0" applyAlignment="0" applyProtection="0"/>
  </cellStyleXfs>
  <cellXfs count="270">
    <xf numFmtId="0" fontId="0" fillId="0" borderId="0" xfId="0" applyAlignment="1">
      <alignment/>
    </xf>
    <xf numFmtId="0" fontId="1" fillId="0" borderId="10" xfId="0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0" fontId="1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4" fillId="0" borderId="11" xfId="0" applyFont="1" applyBorder="1" applyAlignment="1">
      <alignment/>
    </xf>
    <xf numFmtId="43" fontId="0" fillId="33" borderId="11" xfId="0" applyNumberFormat="1" applyFill="1" applyBorder="1" applyAlignment="1">
      <alignment/>
    </xf>
    <xf numFmtId="43" fontId="0" fillId="0" borderId="11" xfId="0" applyNumberFormat="1" applyBorder="1" applyAlignment="1">
      <alignment/>
    </xf>
    <xf numFmtId="0" fontId="4" fillId="0" borderId="12" xfId="0" applyFont="1" applyBorder="1" applyAlignment="1">
      <alignment/>
    </xf>
    <xf numFmtId="43" fontId="0" fillId="33" borderId="12" xfId="0" applyNumberFormat="1" applyFill="1" applyBorder="1" applyAlignment="1">
      <alignment/>
    </xf>
    <xf numFmtId="43" fontId="0" fillId="0" borderId="12" xfId="0" applyNumberFormat="1" applyBorder="1" applyAlignment="1">
      <alignment/>
    </xf>
    <xf numFmtId="0" fontId="4" fillId="0" borderId="10" xfId="0" applyFont="1" applyBorder="1" applyAlignment="1">
      <alignment/>
    </xf>
    <xf numFmtId="43" fontId="0" fillId="33" borderId="10" xfId="0" applyNumberFormat="1" applyFill="1" applyBorder="1" applyAlignment="1">
      <alignment/>
    </xf>
    <xf numFmtId="43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43" fontId="0" fillId="0" borderId="11" xfId="0" applyNumberFormat="1" applyFill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14" xfId="0" applyFont="1" applyBorder="1" applyAlignment="1">
      <alignment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7" fillId="34" borderId="18" xfId="0" applyFont="1" applyFill="1" applyBorder="1" applyAlignment="1">
      <alignment/>
    </xf>
    <xf numFmtId="0" fontId="0" fillId="34" borderId="19" xfId="0" applyFill="1" applyBorder="1" applyAlignment="1">
      <alignment/>
    </xf>
    <xf numFmtId="0" fontId="0" fillId="34" borderId="20" xfId="0" applyFill="1" applyBorder="1" applyAlignment="1">
      <alignment/>
    </xf>
    <xf numFmtId="0" fontId="0" fillId="34" borderId="10" xfId="0" applyFill="1" applyBorder="1" applyAlignment="1">
      <alignment/>
    </xf>
    <xf numFmtId="0" fontId="7" fillId="0" borderId="21" xfId="0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1" xfId="0" applyBorder="1" applyAlignment="1">
      <alignment/>
    </xf>
    <xf numFmtId="43" fontId="0" fillId="33" borderId="22" xfId="0" applyNumberFormat="1" applyFill="1" applyBorder="1" applyAlignment="1">
      <alignment/>
    </xf>
    <xf numFmtId="43" fontId="0" fillId="33" borderId="24" xfId="0" applyNumberFormat="1" applyFill="1" applyBorder="1" applyAlignment="1">
      <alignment/>
    </xf>
    <xf numFmtId="0" fontId="7" fillId="34" borderId="17" xfId="0" applyFont="1" applyFill="1" applyBorder="1" applyAlignment="1">
      <alignment/>
    </xf>
    <xf numFmtId="43" fontId="7" fillId="34" borderId="16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7" fillId="0" borderId="10" xfId="0" applyFont="1" applyBorder="1" applyAlignment="1">
      <alignment/>
    </xf>
    <xf numFmtId="0" fontId="0" fillId="0" borderId="25" xfId="0" applyBorder="1" applyAlignment="1">
      <alignment/>
    </xf>
    <xf numFmtId="43" fontId="0" fillId="33" borderId="26" xfId="0" applyNumberFormat="1" applyFill="1" applyBorder="1" applyAlignment="1">
      <alignment/>
    </xf>
    <xf numFmtId="0" fontId="7" fillId="34" borderId="14" xfId="0" applyFont="1" applyFill="1" applyBorder="1" applyAlignment="1">
      <alignment/>
    </xf>
    <xf numFmtId="0" fontId="7" fillId="34" borderId="15" xfId="0" applyFont="1" applyFill="1" applyBorder="1" applyAlignment="1">
      <alignment/>
    </xf>
    <xf numFmtId="0" fontId="6" fillId="34" borderId="27" xfId="0" applyFont="1" applyFill="1" applyBorder="1" applyAlignment="1">
      <alignment/>
    </xf>
    <xf numFmtId="0" fontId="0" fillId="34" borderId="28" xfId="0" applyFill="1" applyBorder="1" applyAlignment="1">
      <alignment/>
    </xf>
    <xf numFmtId="43" fontId="6" fillId="34" borderId="16" xfId="0" applyNumberFormat="1" applyFont="1" applyFill="1" applyBorder="1" applyAlignment="1">
      <alignment/>
    </xf>
    <xf numFmtId="0" fontId="6" fillId="34" borderId="13" xfId="0" applyFont="1" applyFill="1" applyBorder="1" applyAlignment="1">
      <alignment/>
    </xf>
    <xf numFmtId="0" fontId="0" fillId="34" borderId="11" xfId="0" applyFill="1" applyBorder="1" applyAlignment="1">
      <alignment/>
    </xf>
    <xf numFmtId="0" fontId="7" fillId="35" borderId="14" xfId="0" applyFont="1" applyFill="1" applyBorder="1" applyAlignment="1">
      <alignment/>
    </xf>
    <xf numFmtId="0" fontId="0" fillId="35" borderId="15" xfId="0" applyFont="1" applyFill="1" applyBorder="1" applyAlignment="1">
      <alignment/>
    </xf>
    <xf numFmtId="0" fontId="0" fillId="35" borderId="29" xfId="0" applyFont="1" applyFill="1" applyBorder="1" applyAlignment="1">
      <alignment/>
    </xf>
    <xf numFmtId="43" fontId="0" fillId="33" borderId="25" xfId="0" applyNumberFormat="1" applyFill="1" applyBorder="1" applyAlignment="1">
      <alignment/>
    </xf>
    <xf numFmtId="0" fontId="0" fillId="35" borderId="15" xfId="0" applyFill="1" applyBorder="1" applyAlignment="1">
      <alignment/>
    </xf>
    <xf numFmtId="0" fontId="0" fillId="35" borderId="16" xfId="0" applyFill="1" applyBorder="1" applyAlignment="1">
      <alignment/>
    </xf>
    <xf numFmtId="0" fontId="7" fillId="0" borderId="23" xfId="0" applyFont="1" applyBorder="1" applyAlignment="1">
      <alignment/>
    </xf>
    <xf numFmtId="0" fontId="7" fillId="0" borderId="0" xfId="0" applyFont="1" applyAlignment="1">
      <alignment/>
    </xf>
    <xf numFmtId="0" fontId="6" fillId="35" borderId="27" xfId="0" applyFont="1" applyFill="1" applyBorder="1" applyAlignment="1">
      <alignment/>
    </xf>
    <xf numFmtId="0" fontId="0" fillId="35" borderId="28" xfId="0" applyFill="1" applyBorder="1" applyAlignment="1">
      <alignment/>
    </xf>
    <xf numFmtId="43" fontId="6" fillId="35" borderId="27" xfId="0" applyNumberFormat="1" applyFont="1" applyFill="1" applyBorder="1" applyAlignment="1">
      <alignment/>
    </xf>
    <xf numFmtId="0" fontId="6" fillId="0" borderId="25" xfId="0" applyFont="1" applyBorder="1" applyAlignment="1">
      <alignment/>
    </xf>
    <xf numFmtId="0" fontId="7" fillId="36" borderId="21" xfId="0" applyFont="1" applyFill="1" applyBorder="1" applyAlignment="1">
      <alignment/>
    </xf>
    <xf numFmtId="0" fontId="0" fillId="36" borderId="30" xfId="0" applyFill="1" applyBorder="1" applyAlignment="1">
      <alignment/>
    </xf>
    <xf numFmtId="0" fontId="0" fillId="36" borderId="21" xfId="0" applyFill="1" applyBorder="1" applyAlignment="1">
      <alignment/>
    </xf>
    <xf numFmtId="0" fontId="0" fillId="36" borderId="11" xfId="0" applyFill="1" applyBorder="1" applyAlignment="1">
      <alignment/>
    </xf>
    <xf numFmtId="43" fontId="0" fillId="0" borderId="0" xfId="0" applyNumberFormat="1" applyFill="1" applyAlignment="1">
      <alignment/>
    </xf>
    <xf numFmtId="0" fontId="0" fillId="0" borderId="10" xfId="0" applyBorder="1" applyAlignment="1">
      <alignment/>
    </xf>
    <xf numFmtId="0" fontId="0" fillId="0" borderId="11" xfId="0" applyFont="1" applyBorder="1" applyAlignment="1">
      <alignment/>
    </xf>
    <xf numFmtId="43" fontId="0" fillId="33" borderId="11" xfId="0" applyNumberFormat="1" applyFont="1" applyFill="1" applyBorder="1" applyAlignment="1">
      <alignment/>
    </xf>
    <xf numFmtId="0" fontId="8" fillId="0" borderId="11" xfId="0" applyFont="1" applyBorder="1" applyAlignment="1">
      <alignment horizontal="center"/>
    </xf>
    <xf numFmtId="0" fontId="7" fillId="36" borderId="31" xfId="0" applyFont="1" applyFill="1" applyBorder="1" applyAlignment="1">
      <alignment/>
    </xf>
    <xf numFmtId="43" fontId="0" fillId="36" borderId="29" xfId="0" applyNumberFormat="1" applyFill="1" applyBorder="1" applyAlignment="1">
      <alignment/>
    </xf>
    <xf numFmtId="0" fontId="7" fillId="36" borderId="14" xfId="0" applyFont="1" applyFill="1" applyBorder="1" applyAlignment="1">
      <alignment/>
    </xf>
    <xf numFmtId="43" fontId="0" fillId="36" borderId="17" xfId="0" applyNumberFormat="1" applyFill="1" applyBorder="1" applyAlignment="1">
      <alignment/>
    </xf>
    <xf numFmtId="0" fontId="6" fillId="36" borderId="14" xfId="0" applyFont="1" applyFill="1" applyBorder="1" applyAlignment="1">
      <alignment/>
    </xf>
    <xf numFmtId="43" fontId="0" fillId="36" borderId="15" xfId="0" applyNumberFormat="1" applyFill="1" applyBorder="1" applyAlignment="1">
      <alignment/>
    </xf>
    <xf numFmtId="43" fontId="6" fillId="36" borderId="14" xfId="0" applyNumberFormat="1" applyFont="1" applyFill="1" applyBorder="1" applyAlignment="1">
      <alignment/>
    </xf>
    <xf numFmtId="0" fontId="6" fillId="0" borderId="11" xfId="0" applyFont="1" applyBorder="1" applyAlignment="1">
      <alignment/>
    </xf>
    <xf numFmtId="0" fontId="7" fillId="37" borderId="31" xfId="0" applyFont="1" applyFill="1" applyBorder="1" applyAlignment="1">
      <alignment/>
    </xf>
    <xf numFmtId="43" fontId="0" fillId="37" borderId="15" xfId="0" applyNumberFormat="1" applyFill="1" applyBorder="1" applyAlignment="1">
      <alignment/>
    </xf>
    <xf numFmtId="43" fontId="0" fillId="37" borderId="16" xfId="0" applyNumberFormat="1" applyFill="1" applyBorder="1" applyAlignment="1">
      <alignment/>
    </xf>
    <xf numFmtId="0" fontId="7" fillId="37" borderId="14" xfId="0" applyFont="1" applyFill="1" applyBorder="1" applyAlignment="1" applyProtection="1">
      <alignment/>
      <protection/>
    </xf>
    <xf numFmtId="0" fontId="7" fillId="37" borderId="14" xfId="0" applyFont="1" applyFill="1" applyBorder="1" applyAlignment="1">
      <alignment/>
    </xf>
    <xf numFmtId="43" fontId="0" fillId="37" borderId="16" xfId="0" applyNumberFormat="1" applyFill="1" applyBorder="1" applyAlignment="1" applyProtection="1">
      <alignment/>
      <protection hidden="1"/>
    </xf>
    <xf numFmtId="43" fontId="0" fillId="37" borderId="32" xfId="0" applyNumberFormat="1" applyFill="1" applyBorder="1" applyAlignment="1">
      <alignment/>
    </xf>
    <xf numFmtId="0" fontId="7" fillId="0" borderId="27" xfId="0" applyFont="1" applyBorder="1" applyAlignment="1">
      <alignment/>
    </xf>
    <xf numFmtId="43" fontId="7" fillId="0" borderId="33" xfId="0" applyNumberFormat="1" applyFont="1" applyBorder="1" applyAlignment="1">
      <alignment/>
    </xf>
    <xf numFmtId="181" fontId="9" fillId="38" borderId="34" xfId="0" applyNumberFormat="1" applyFont="1" applyFill="1" applyBorder="1" applyAlignment="1">
      <alignment/>
    </xf>
    <xf numFmtId="0" fontId="7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29" xfId="0" applyFont="1" applyBorder="1" applyAlignment="1">
      <alignment/>
    </xf>
    <xf numFmtId="0" fontId="7" fillId="38" borderId="3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right"/>
    </xf>
    <xf numFmtId="0" fontId="1" fillId="0" borderId="11" xfId="0" applyFont="1" applyFill="1" applyBorder="1" applyAlignment="1">
      <alignment horizontal="right"/>
    </xf>
    <xf numFmtId="0" fontId="1" fillId="0" borderId="0" xfId="0" applyFont="1" applyFill="1" applyAlignment="1">
      <alignment/>
    </xf>
    <xf numFmtId="0" fontId="0" fillId="0" borderId="10" xfId="0" applyFill="1" applyBorder="1" applyAlignment="1">
      <alignment horizontal="center" vertical="center" wrapText="1"/>
    </xf>
    <xf numFmtId="0" fontId="4" fillId="0" borderId="11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43" fontId="0" fillId="0" borderId="12" xfId="0" applyNumberFormat="1" applyFill="1" applyBorder="1" applyAlignment="1">
      <alignment/>
    </xf>
    <xf numFmtId="0" fontId="4" fillId="0" borderId="10" xfId="0" applyFont="1" applyFill="1" applyBorder="1" applyAlignment="1">
      <alignment/>
    </xf>
    <xf numFmtId="43" fontId="0" fillId="0" borderId="10" xfId="0" applyNumberForma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0" xfId="0" applyFill="1" applyBorder="1" applyAlignment="1">
      <alignment/>
    </xf>
    <xf numFmtId="0" fontId="5" fillId="0" borderId="14" xfId="0" applyFont="1" applyFill="1" applyBorder="1" applyAlignment="1">
      <alignment/>
    </xf>
    <xf numFmtId="0" fontId="6" fillId="0" borderId="15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7" fillId="0" borderId="18" xfId="0" applyFont="1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10" xfId="0" applyFill="1" applyBorder="1" applyAlignment="1">
      <alignment/>
    </xf>
    <xf numFmtId="0" fontId="7" fillId="0" borderId="21" xfId="0" applyFont="1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1" xfId="0" applyFill="1" applyBorder="1" applyAlignment="1">
      <alignment/>
    </xf>
    <xf numFmtId="43" fontId="0" fillId="0" borderId="22" xfId="0" applyNumberFormat="1" applyFill="1" applyBorder="1" applyAlignment="1">
      <alignment/>
    </xf>
    <xf numFmtId="43" fontId="0" fillId="0" borderId="24" xfId="0" applyNumberFormat="1" applyFill="1" applyBorder="1" applyAlignment="1">
      <alignment/>
    </xf>
    <xf numFmtId="0" fontId="7" fillId="0" borderId="17" xfId="0" applyFont="1" applyFill="1" applyBorder="1" applyAlignment="1">
      <alignment/>
    </xf>
    <xf numFmtId="43" fontId="7" fillId="0" borderId="16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0" fillId="0" borderId="25" xfId="0" applyFill="1" applyBorder="1" applyAlignment="1">
      <alignment/>
    </xf>
    <xf numFmtId="43" fontId="0" fillId="0" borderId="26" xfId="0" applyNumberFormat="1" applyFill="1" applyBorder="1" applyAlignment="1">
      <alignment/>
    </xf>
    <xf numFmtId="0" fontId="7" fillId="0" borderId="14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6" fillId="0" borderId="27" xfId="0" applyFont="1" applyFill="1" applyBorder="1" applyAlignment="1">
      <alignment/>
    </xf>
    <xf numFmtId="0" fontId="0" fillId="0" borderId="28" xfId="0" applyFill="1" applyBorder="1" applyAlignment="1">
      <alignment/>
    </xf>
    <xf numFmtId="43" fontId="6" fillId="0" borderId="16" xfId="0" applyNumberFormat="1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29" xfId="0" applyFont="1" applyFill="1" applyBorder="1" applyAlignment="1">
      <alignment/>
    </xf>
    <xf numFmtId="43" fontId="0" fillId="0" borderId="25" xfId="0" applyNumberFormat="1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7" fillId="0" borderId="23" xfId="0" applyFont="1" applyFill="1" applyBorder="1" applyAlignment="1">
      <alignment/>
    </xf>
    <xf numFmtId="0" fontId="7" fillId="0" borderId="0" xfId="0" applyFont="1" applyFill="1" applyAlignment="1">
      <alignment/>
    </xf>
    <xf numFmtId="43" fontId="6" fillId="0" borderId="27" xfId="0" applyNumberFormat="1" applyFont="1" applyFill="1" applyBorder="1" applyAlignment="1">
      <alignment/>
    </xf>
    <xf numFmtId="0" fontId="6" fillId="0" borderId="25" xfId="0" applyFont="1" applyFill="1" applyBorder="1" applyAlignment="1">
      <alignment/>
    </xf>
    <xf numFmtId="0" fontId="0" fillId="0" borderId="30" xfId="0" applyFill="1" applyBorder="1" applyAlignment="1">
      <alignment/>
    </xf>
    <xf numFmtId="0" fontId="0" fillId="0" borderId="11" xfId="0" applyFont="1" applyFill="1" applyBorder="1" applyAlignment="1">
      <alignment/>
    </xf>
    <xf numFmtId="43" fontId="0" fillId="0" borderId="11" xfId="0" applyNumberFormat="1" applyFont="1" applyFill="1" applyBorder="1" applyAlignment="1">
      <alignment/>
    </xf>
    <xf numFmtId="0" fontId="8" fillId="0" borderId="11" xfId="0" applyFont="1" applyFill="1" applyBorder="1" applyAlignment="1">
      <alignment horizontal="center"/>
    </xf>
    <xf numFmtId="0" fontId="7" fillId="0" borderId="31" xfId="0" applyFont="1" applyFill="1" applyBorder="1" applyAlignment="1">
      <alignment/>
    </xf>
    <xf numFmtId="43" fontId="0" fillId="0" borderId="29" xfId="0" applyNumberFormat="1" applyFill="1" applyBorder="1" applyAlignment="1">
      <alignment/>
    </xf>
    <xf numFmtId="43" fontId="0" fillId="0" borderId="17" xfId="0" applyNumberFormat="1" applyFill="1" applyBorder="1" applyAlignment="1">
      <alignment/>
    </xf>
    <xf numFmtId="0" fontId="6" fillId="0" borderId="14" xfId="0" applyFont="1" applyFill="1" applyBorder="1" applyAlignment="1">
      <alignment/>
    </xf>
    <xf numFmtId="43" fontId="0" fillId="0" borderId="15" xfId="0" applyNumberFormat="1" applyFill="1" applyBorder="1" applyAlignment="1">
      <alignment/>
    </xf>
    <xf numFmtId="43" fontId="6" fillId="0" borderId="14" xfId="0" applyNumberFormat="1" applyFont="1" applyFill="1" applyBorder="1" applyAlignment="1">
      <alignment/>
    </xf>
    <xf numFmtId="0" fontId="6" fillId="0" borderId="11" xfId="0" applyFont="1" applyFill="1" applyBorder="1" applyAlignment="1">
      <alignment/>
    </xf>
    <xf numFmtId="43" fontId="0" fillId="0" borderId="16" xfId="0" applyNumberFormat="1" applyFill="1" applyBorder="1" applyAlignment="1">
      <alignment/>
    </xf>
    <xf numFmtId="0" fontId="7" fillId="0" borderId="14" xfId="0" applyFont="1" applyFill="1" applyBorder="1" applyAlignment="1" applyProtection="1">
      <alignment/>
      <protection/>
    </xf>
    <xf numFmtId="43" fontId="0" fillId="0" borderId="16" xfId="0" applyNumberFormat="1" applyFill="1" applyBorder="1" applyAlignment="1" applyProtection="1">
      <alignment/>
      <protection hidden="1"/>
    </xf>
    <xf numFmtId="43" fontId="0" fillId="0" borderId="32" xfId="0" applyNumberFormat="1" applyFill="1" applyBorder="1" applyAlignment="1">
      <alignment/>
    </xf>
    <xf numFmtId="0" fontId="7" fillId="0" borderId="27" xfId="0" applyFont="1" applyFill="1" applyBorder="1" applyAlignment="1">
      <alignment/>
    </xf>
    <xf numFmtId="43" fontId="7" fillId="0" borderId="33" xfId="0" applyNumberFormat="1" applyFont="1" applyFill="1" applyBorder="1" applyAlignment="1">
      <alignment/>
    </xf>
    <xf numFmtId="181" fontId="9" fillId="0" borderId="34" xfId="0" applyNumberFormat="1" applyFont="1" applyFill="1" applyBorder="1" applyAlignment="1">
      <alignment/>
    </xf>
    <xf numFmtId="0" fontId="7" fillId="0" borderId="14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29" xfId="0" applyFont="1" applyFill="1" applyBorder="1" applyAlignment="1">
      <alignment/>
    </xf>
    <xf numFmtId="0" fontId="7" fillId="0" borderId="30" xfId="0" applyFont="1" applyFill="1" applyBorder="1" applyAlignment="1">
      <alignment horizontal="center"/>
    </xf>
    <xf numFmtId="0" fontId="17" fillId="0" borderId="35" xfId="0" applyFont="1" applyBorder="1" applyAlignment="1">
      <alignment horizontal="center" vertical="center" wrapText="1"/>
    </xf>
    <xf numFmtId="0" fontId="17" fillId="0" borderId="36" xfId="0" applyFont="1" applyBorder="1" applyAlignment="1">
      <alignment horizontal="center" vertical="center"/>
    </xf>
    <xf numFmtId="0" fontId="15" fillId="0" borderId="37" xfId="0" applyFont="1" applyBorder="1" applyAlignment="1">
      <alignment horizontal="left" vertical="center" wrapText="1"/>
    </xf>
    <xf numFmtId="0" fontId="15" fillId="0" borderId="13" xfId="0" applyFont="1" applyBorder="1" applyAlignment="1">
      <alignment horizontal="left" vertical="center" wrapText="1"/>
    </xf>
    <xf numFmtId="43" fontId="0" fillId="34" borderId="11" xfId="0" applyNumberFormat="1" applyFill="1" applyBorder="1" applyAlignment="1">
      <alignment horizontal="left" vertical="center"/>
    </xf>
    <xf numFmtId="43" fontId="0" fillId="0" borderId="38" xfId="0" applyNumberFormat="1" applyBorder="1" applyAlignment="1">
      <alignment horizontal="left" vertical="center"/>
    </xf>
    <xf numFmtId="0" fontId="15" fillId="0" borderId="39" xfId="0" applyFont="1" applyBorder="1" applyAlignment="1">
      <alignment horizontal="left" vertical="center" wrapText="1"/>
    </xf>
    <xf numFmtId="0" fontId="15" fillId="0" borderId="40" xfId="0" applyFont="1" applyBorder="1" applyAlignment="1">
      <alignment horizontal="left" vertical="center" wrapText="1"/>
    </xf>
    <xf numFmtId="43" fontId="0" fillId="34" borderId="12" xfId="0" applyNumberFormat="1" applyFill="1" applyBorder="1" applyAlignment="1">
      <alignment horizontal="left" vertical="center"/>
    </xf>
    <xf numFmtId="43" fontId="0" fillId="0" borderId="41" xfId="0" applyNumberFormat="1" applyBorder="1" applyAlignment="1">
      <alignment horizontal="left" vertical="center"/>
    </xf>
    <xf numFmtId="43" fontId="0" fillId="0" borderId="42" xfId="0" applyNumberFormat="1" applyBorder="1" applyAlignment="1">
      <alignment horizontal="left" vertical="center"/>
    </xf>
    <xf numFmtId="0" fontId="0" fillId="39" borderId="0" xfId="0" applyFill="1" applyAlignment="1">
      <alignment/>
    </xf>
    <xf numFmtId="49" fontId="0" fillId="34" borderId="11" xfId="0" applyNumberFormat="1" applyFill="1" applyBorder="1" applyAlignment="1">
      <alignment horizontal="center" vertical="center" wrapText="1"/>
    </xf>
    <xf numFmtId="43" fontId="0" fillId="34" borderId="11" xfId="0" applyNumberFormat="1" applyFont="1" applyFill="1" applyBorder="1" applyAlignment="1">
      <alignment horizontal="left" vertical="center"/>
    </xf>
    <xf numFmtId="49" fontId="0" fillId="34" borderId="11" xfId="0" applyNumberFormat="1" applyFont="1" applyFill="1" applyBorder="1" applyAlignment="1">
      <alignment horizontal="center" vertical="center" wrapText="1"/>
    </xf>
    <xf numFmtId="0" fontId="0" fillId="40" borderId="0" xfId="0" applyFill="1" applyAlignment="1">
      <alignment/>
    </xf>
    <xf numFmtId="0" fontId="15" fillId="40" borderId="0" xfId="0" applyFont="1" applyFill="1" applyAlignment="1">
      <alignment/>
    </xf>
    <xf numFmtId="43" fontId="0" fillId="40" borderId="0" xfId="0" applyNumberFormat="1" applyFill="1" applyAlignment="1">
      <alignment/>
    </xf>
    <xf numFmtId="0" fontId="18" fillId="40" borderId="0" xfId="0" applyFont="1" applyFill="1" applyBorder="1" applyAlignment="1">
      <alignment horizontal="center" vertical="center" wrapText="1"/>
    </xf>
    <xf numFmtId="0" fontId="4" fillId="40" borderId="0" xfId="0" applyFont="1" applyFill="1" applyBorder="1" applyAlignment="1">
      <alignment/>
    </xf>
    <xf numFmtId="0" fontId="0" fillId="40" borderId="0" xfId="0" applyFill="1" applyBorder="1" applyAlignment="1">
      <alignment/>
    </xf>
    <xf numFmtId="0" fontId="0" fillId="0" borderId="40" xfId="0" applyFill="1" applyBorder="1" applyAlignment="1">
      <alignment/>
    </xf>
    <xf numFmtId="0" fontId="15" fillId="0" borderId="43" xfId="0" applyFont="1" applyBorder="1" applyAlignment="1">
      <alignment horizontal="center"/>
    </xf>
    <xf numFmtId="0" fontId="15" fillId="0" borderId="44" xfId="0" applyFont="1" applyBorder="1" applyAlignment="1">
      <alignment horizontal="center"/>
    </xf>
    <xf numFmtId="0" fontId="18" fillId="0" borderId="14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18" fillId="0" borderId="29" xfId="0" applyFont="1" applyBorder="1" applyAlignment="1">
      <alignment horizontal="center"/>
    </xf>
    <xf numFmtId="0" fontId="18" fillId="0" borderId="14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29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 wrapText="1"/>
    </xf>
    <xf numFmtId="0" fontId="18" fillId="0" borderId="11" xfId="0" applyFont="1" applyBorder="1" applyAlignment="1">
      <alignment horizontal="left" vertical="center" wrapText="1"/>
    </xf>
    <xf numFmtId="43" fontId="19" fillId="34" borderId="45" xfId="0" applyNumberFormat="1" applyFont="1" applyFill="1" applyBorder="1" applyAlignment="1">
      <alignment horizontal="center" vertical="center" wrapText="1"/>
    </xf>
    <xf numFmtId="43" fontId="19" fillId="34" borderId="46" xfId="0" applyNumberFormat="1" applyFont="1" applyFill="1" applyBorder="1" applyAlignment="1">
      <alignment horizontal="center" vertical="center" wrapText="1"/>
    </xf>
    <xf numFmtId="43" fontId="19" fillId="34" borderId="47" xfId="0" applyNumberFormat="1" applyFont="1" applyFill="1" applyBorder="1" applyAlignment="1">
      <alignment horizontal="center" vertical="center" wrapText="1"/>
    </xf>
    <xf numFmtId="0" fontId="16" fillId="0" borderId="48" xfId="0" applyFont="1" applyBorder="1" applyAlignment="1">
      <alignment horizontal="center" vertical="center"/>
    </xf>
    <xf numFmtId="0" fontId="16" fillId="0" borderId="47" xfId="0" applyFont="1" applyBorder="1" applyAlignment="1">
      <alignment horizontal="center" vertical="center"/>
    </xf>
    <xf numFmtId="0" fontId="14" fillId="36" borderId="27" xfId="0" applyFont="1" applyFill="1" applyBorder="1" applyAlignment="1">
      <alignment horizontal="center"/>
    </xf>
    <xf numFmtId="0" fontId="14" fillId="36" borderId="28" xfId="0" applyFont="1" applyFill="1" applyBorder="1" applyAlignment="1">
      <alignment horizontal="center"/>
    </xf>
    <xf numFmtId="0" fontId="14" fillId="36" borderId="49" xfId="0" applyFont="1" applyFill="1" applyBorder="1" applyAlignment="1">
      <alignment horizontal="center"/>
    </xf>
    <xf numFmtId="0" fontId="14" fillId="36" borderId="50" xfId="0" applyFont="1" applyFill="1" applyBorder="1" applyAlignment="1">
      <alignment horizontal="center"/>
    </xf>
    <xf numFmtId="0" fontId="14" fillId="36" borderId="51" xfId="0" applyFont="1" applyFill="1" applyBorder="1" applyAlignment="1">
      <alignment horizontal="center"/>
    </xf>
    <xf numFmtId="0" fontId="14" fillId="36" borderId="52" xfId="0" applyFont="1" applyFill="1" applyBorder="1" applyAlignment="1">
      <alignment horizontal="center"/>
    </xf>
    <xf numFmtId="0" fontId="0" fillId="0" borderId="53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54" xfId="0" applyFill="1" applyBorder="1" applyAlignment="1">
      <alignment/>
    </xf>
    <xf numFmtId="0" fontId="1" fillId="36" borderId="14" xfId="0" applyFont="1" applyFill="1" applyBorder="1" applyAlignment="1">
      <alignment horizontal="center"/>
    </xf>
    <xf numFmtId="0" fontId="1" fillId="36" borderId="15" xfId="0" applyFont="1" applyFill="1" applyBorder="1" applyAlignment="1">
      <alignment horizontal="center"/>
    </xf>
    <xf numFmtId="0" fontId="1" fillId="36" borderId="29" xfId="0" applyFont="1" applyFill="1" applyBorder="1" applyAlignment="1">
      <alignment horizontal="center"/>
    </xf>
    <xf numFmtId="0" fontId="0" fillId="0" borderId="55" xfId="0" applyFill="1" applyBorder="1" applyAlignment="1">
      <alignment/>
    </xf>
    <xf numFmtId="0" fontId="0" fillId="0" borderId="56" xfId="0" applyFill="1" applyBorder="1" applyAlignment="1">
      <alignment/>
    </xf>
    <xf numFmtId="0" fontId="2" fillId="36" borderId="28" xfId="0" applyFont="1" applyFill="1" applyBorder="1" applyAlignment="1">
      <alignment horizontal="center"/>
    </xf>
    <xf numFmtId="0" fontId="2" fillId="36" borderId="49" xfId="0" applyFont="1" applyFill="1" applyBorder="1" applyAlignment="1">
      <alignment horizontal="center"/>
    </xf>
    <xf numFmtId="14" fontId="1" fillId="33" borderId="45" xfId="0" applyNumberFormat="1" applyFont="1" applyFill="1" applyBorder="1" applyAlignment="1">
      <alignment horizontal="center"/>
    </xf>
    <xf numFmtId="14" fontId="1" fillId="33" borderId="57" xfId="0" applyNumberFormat="1" applyFont="1" applyFill="1" applyBorder="1" applyAlignment="1">
      <alignment horizontal="center"/>
    </xf>
    <xf numFmtId="0" fontId="1" fillId="33" borderId="21" xfId="0" applyFont="1" applyFill="1" applyBorder="1" applyAlignment="1">
      <alignment horizontal="center"/>
    </xf>
    <xf numFmtId="0" fontId="1" fillId="33" borderId="58" xfId="0" applyFont="1" applyFill="1" applyBorder="1" applyAlignment="1">
      <alignment horizontal="center"/>
    </xf>
    <xf numFmtId="0" fontId="1" fillId="0" borderId="59" xfId="0" applyFont="1" applyBorder="1" applyAlignment="1">
      <alignment horizontal="center"/>
    </xf>
    <xf numFmtId="0" fontId="1" fillId="0" borderId="60" xfId="0" applyFont="1" applyBorder="1" applyAlignment="1">
      <alignment horizontal="center"/>
    </xf>
    <xf numFmtId="0" fontId="1" fillId="0" borderId="61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1" fillId="33" borderId="27" xfId="0" applyFont="1" applyFill="1" applyBorder="1" applyAlignment="1">
      <alignment horizontal="center" vertical="center" wrapText="1"/>
    </xf>
    <xf numFmtId="0" fontId="1" fillId="33" borderId="28" xfId="0" applyFont="1" applyFill="1" applyBorder="1" applyAlignment="1">
      <alignment horizontal="center" vertical="center" wrapText="1"/>
    </xf>
    <xf numFmtId="0" fontId="1" fillId="33" borderId="49" xfId="0" applyFont="1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50" xfId="0" applyFill="1" applyBorder="1" applyAlignment="1">
      <alignment horizontal="center" vertical="center" wrapText="1"/>
    </xf>
    <xf numFmtId="0" fontId="0" fillId="33" borderId="51" xfId="0" applyFill="1" applyBorder="1" applyAlignment="1">
      <alignment horizontal="center" vertical="center" wrapText="1"/>
    </xf>
    <xf numFmtId="0" fontId="0" fillId="33" borderId="52" xfId="0" applyFill="1" applyBorder="1" applyAlignment="1">
      <alignment horizontal="center" vertical="center" wrapText="1"/>
    </xf>
    <xf numFmtId="0" fontId="10" fillId="36" borderId="27" xfId="0" applyFont="1" applyFill="1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43" fontId="0" fillId="0" borderId="26" xfId="0" applyNumberFormat="1" applyFill="1" applyBorder="1" applyAlignment="1">
      <alignment/>
    </xf>
    <xf numFmtId="43" fontId="0" fillId="0" borderId="54" xfId="0" applyNumberFormat="1" applyFill="1" applyBorder="1" applyAlignment="1">
      <alignment/>
    </xf>
    <xf numFmtId="43" fontId="0" fillId="0" borderId="53" xfId="0" applyNumberFormat="1" applyFill="1" applyBorder="1" applyAlignment="1">
      <alignment/>
    </xf>
    <xf numFmtId="0" fontId="0" fillId="0" borderId="2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64" xfId="0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58" xfId="0" applyFont="1" applyFill="1" applyBorder="1" applyAlignment="1">
      <alignment horizontal="center"/>
    </xf>
    <xf numFmtId="0" fontId="10" fillId="0" borderId="27" xfId="0" applyFont="1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 wrapText="1"/>
    </xf>
    <xf numFmtId="0" fontId="0" fillId="0" borderId="50" xfId="0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64" xfId="0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49" xfId="0" applyFont="1" applyFill="1" applyBorder="1" applyAlignment="1">
      <alignment horizontal="center" vertical="center" wrapText="1"/>
    </xf>
    <xf numFmtId="0" fontId="0" fillId="0" borderId="62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63" xfId="0" applyFill="1" applyBorder="1" applyAlignment="1">
      <alignment horizontal="center" vertical="center" wrapText="1"/>
    </xf>
    <xf numFmtId="0" fontId="0" fillId="0" borderId="51" xfId="0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2" fillId="0" borderId="49" xfId="0" applyFont="1" applyFill="1" applyBorder="1" applyAlignment="1">
      <alignment horizontal="center"/>
    </xf>
    <xf numFmtId="14" fontId="1" fillId="0" borderId="45" xfId="0" applyNumberFormat="1" applyFont="1" applyFill="1" applyBorder="1" applyAlignment="1">
      <alignment horizontal="center"/>
    </xf>
    <xf numFmtId="14" fontId="1" fillId="0" borderId="57" xfId="0" applyNumberFormat="1" applyFont="1" applyFill="1" applyBorder="1" applyAlignment="1">
      <alignment horizontal="center"/>
    </xf>
    <xf numFmtId="0" fontId="15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29" xfId="0" applyFont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 wrapText="1"/>
    </xf>
    <xf numFmtId="0" fontId="18" fillId="0" borderId="29" xfId="0" applyFont="1" applyFill="1" applyBorder="1" applyAlignment="1">
      <alignment horizontal="center" vertical="center" wrapText="1"/>
    </xf>
  </cellXfs>
  <cellStyles count="50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Euro" xfId="47"/>
    <cellStyle name="Gut" xfId="48"/>
    <cellStyle name="Hyperlink" xfId="49"/>
    <cellStyle name="Neutral" xfId="50"/>
    <cellStyle name="Notiz" xfId="51"/>
    <cellStyle name="Percent" xfId="52"/>
    <cellStyle name="Schlecht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6"/>
  <sheetViews>
    <sheetView tabSelected="1" zoomScalePageLayoutView="0" workbookViewId="0" topLeftCell="A1">
      <selection activeCell="F19" sqref="F19"/>
    </sheetView>
  </sheetViews>
  <sheetFormatPr defaultColWidth="11.421875" defaultRowHeight="12.75"/>
  <cols>
    <col min="1" max="1" width="10.00390625" style="0" customWidth="1"/>
    <col min="2" max="2" width="40.57421875" style="0" customWidth="1"/>
    <col min="3" max="3" width="20.57421875" style="0" customWidth="1"/>
    <col min="4" max="4" width="19.8515625" style="0" customWidth="1"/>
    <col min="5" max="5" width="17.00390625" style="0" customWidth="1"/>
  </cols>
  <sheetData>
    <row r="1" spans="1:11" ht="30">
      <c r="A1" s="193" t="s">
        <v>16</v>
      </c>
      <c r="B1" s="194"/>
      <c r="C1" s="194"/>
      <c r="D1" s="194"/>
      <c r="E1" s="195"/>
      <c r="F1" s="171"/>
      <c r="G1" s="171"/>
      <c r="H1" s="171"/>
      <c r="I1" s="171"/>
      <c r="J1" s="171"/>
      <c r="K1" s="171"/>
    </row>
    <row r="2" spans="1:11" ht="30.75" thickBot="1">
      <c r="A2" s="196" t="s">
        <v>101</v>
      </c>
      <c r="B2" s="197"/>
      <c r="C2" s="197"/>
      <c r="D2" s="197"/>
      <c r="E2" s="198"/>
      <c r="F2" s="171"/>
      <c r="G2" s="171"/>
      <c r="H2" s="171"/>
      <c r="I2" s="171"/>
      <c r="J2" s="171"/>
      <c r="K2" s="171"/>
    </row>
    <row r="3" spans="1:11" ht="30.75" customHeight="1" thickBot="1">
      <c r="A3" s="180" t="s">
        <v>123</v>
      </c>
      <c r="B3" s="181"/>
      <c r="C3" s="181"/>
      <c r="D3" s="181"/>
      <c r="E3" s="182"/>
      <c r="F3" s="171"/>
      <c r="G3" s="171"/>
      <c r="H3" s="171"/>
      <c r="I3" s="171"/>
      <c r="J3" s="171"/>
      <c r="K3" s="171"/>
    </row>
    <row r="4" spans="1:11" ht="81" customHeight="1" thickBot="1">
      <c r="A4" s="264" t="s">
        <v>128</v>
      </c>
      <c r="B4" s="265"/>
      <c r="C4" s="265"/>
      <c r="D4" s="265"/>
      <c r="E4" s="266"/>
      <c r="F4" s="171"/>
      <c r="G4" s="171"/>
      <c r="H4" s="171"/>
      <c r="I4" s="171"/>
      <c r="J4" s="171"/>
      <c r="K4" s="171"/>
    </row>
    <row r="5" spans="1:11" ht="60" customHeight="1">
      <c r="A5" s="188" t="s">
        <v>127</v>
      </c>
      <c r="B5" s="189"/>
      <c r="C5" s="189"/>
      <c r="D5" s="189"/>
      <c r="E5" s="190"/>
      <c r="F5" s="171"/>
      <c r="G5" s="171"/>
      <c r="H5" s="171"/>
      <c r="I5" s="171"/>
      <c r="J5" s="171"/>
      <c r="K5" s="171"/>
    </row>
    <row r="6" spans="1:11" ht="30.75" thickBot="1">
      <c r="A6" s="171"/>
      <c r="B6" s="172"/>
      <c r="C6" s="171"/>
      <c r="D6" s="171"/>
      <c r="E6" s="171"/>
      <c r="F6" s="171"/>
      <c r="G6" s="171"/>
      <c r="H6" s="171"/>
      <c r="I6" s="171"/>
      <c r="J6" s="171"/>
      <c r="K6" s="171"/>
    </row>
    <row r="7" spans="1:11" ht="81" customHeight="1">
      <c r="A7" s="191" t="s">
        <v>102</v>
      </c>
      <c r="B7" s="192"/>
      <c r="C7" s="156" t="s">
        <v>103</v>
      </c>
      <c r="D7" s="156" t="s">
        <v>104</v>
      </c>
      <c r="E7" s="157" t="s">
        <v>105</v>
      </c>
      <c r="F7" s="171"/>
      <c r="G7" s="171"/>
      <c r="H7" s="171"/>
      <c r="I7" s="171"/>
      <c r="J7" s="171"/>
      <c r="K7" s="171"/>
    </row>
    <row r="8" spans="1:11" ht="60" customHeight="1">
      <c r="A8" s="158" t="s">
        <v>106</v>
      </c>
      <c r="B8" s="159" t="s">
        <v>107</v>
      </c>
      <c r="C8" s="160">
        <v>120000</v>
      </c>
      <c r="D8" s="160">
        <v>80000</v>
      </c>
      <c r="E8" s="161">
        <f>C8-D8</f>
        <v>40000</v>
      </c>
      <c r="F8" s="173"/>
      <c r="G8" s="171"/>
      <c r="H8" s="171"/>
      <c r="I8" s="171"/>
      <c r="J8" s="171"/>
      <c r="K8" s="171"/>
    </row>
    <row r="9" spans="1:11" ht="60" customHeight="1">
      <c r="A9" s="158" t="s">
        <v>108</v>
      </c>
      <c r="B9" s="159" t="s">
        <v>109</v>
      </c>
      <c r="C9" s="160">
        <v>10000</v>
      </c>
      <c r="D9" s="160">
        <v>50000</v>
      </c>
      <c r="E9" s="161">
        <f>C9-D9</f>
        <v>-40000</v>
      </c>
      <c r="F9" s="173"/>
      <c r="G9" s="171"/>
      <c r="H9" s="171"/>
      <c r="I9" s="171"/>
      <c r="J9" s="171"/>
      <c r="K9" s="171"/>
    </row>
    <row r="10" spans="1:11" ht="60" customHeight="1">
      <c r="A10" s="158" t="s">
        <v>110</v>
      </c>
      <c r="B10" s="159" t="s">
        <v>111</v>
      </c>
      <c r="C10" s="160">
        <v>25000</v>
      </c>
      <c r="D10" s="160">
        <v>30000</v>
      </c>
      <c r="E10" s="161">
        <f>C10-D10</f>
        <v>-5000</v>
      </c>
      <c r="F10" s="173"/>
      <c r="G10" s="171"/>
      <c r="H10" s="171"/>
      <c r="I10" s="171"/>
      <c r="J10" s="171"/>
      <c r="K10" s="171"/>
    </row>
    <row r="11" spans="1:11" ht="60" customHeight="1" thickBot="1">
      <c r="A11" s="162" t="s">
        <v>112</v>
      </c>
      <c r="B11" s="163" t="s">
        <v>113</v>
      </c>
      <c r="C11" s="164">
        <v>5000</v>
      </c>
      <c r="D11" s="164"/>
      <c r="E11" s="165">
        <f>C11-D11</f>
        <v>5000</v>
      </c>
      <c r="F11" s="173"/>
      <c r="G11" s="171"/>
      <c r="H11" s="171"/>
      <c r="I11" s="171"/>
      <c r="J11" s="171"/>
      <c r="K11" s="171"/>
    </row>
    <row r="12" spans="1:11" ht="30.75" thickBot="1">
      <c r="A12" s="178" t="s">
        <v>114</v>
      </c>
      <c r="B12" s="179"/>
      <c r="C12" s="166">
        <f>SUM(C8:C11)</f>
        <v>160000</v>
      </c>
      <c r="D12" s="166">
        <f>SUM(D8:D11)</f>
        <v>160000</v>
      </c>
      <c r="E12" s="166">
        <f>SUM(E8:E11)</f>
        <v>0</v>
      </c>
      <c r="F12" s="171"/>
      <c r="G12" s="171"/>
      <c r="H12" s="171"/>
      <c r="I12" s="171"/>
      <c r="J12" s="171"/>
      <c r="K12" s="171"/>
    </row>
    <row r="13" spans="6:11" ht="14.25" thickBot="1" thickTop="1">
      <c r="F13" s="171"/>
      <c r="G13" s="171"/>
      <c r="H13" s="171"/>
      <c r="I13" s="171"/>
      <c r="J13" s="171"/>
      <c r="K13" s="171"/>
    </row>
    <row r="14" spans="1:11" ht="41.25" customHeight="1" thickBot="1">
      <c r="A14" s="267" t="s">
        <v>129</v>
      </c>
      <c r="B14" s="268"/>
      <c r="C14" s="268"/>
      <c r="D14" s="268"/>
      <c r="E14" s="269"/>
      <c r="F14" s="171"/>
      <c r="G14" s="171"/>
      <c r="H14" s="171"/>
      <c r="I14" s="171"/>
      <c r="J14" s="171"/>
      <c r="K14" s="171"/>
    </row>
    <row r="15" spans="1:11" ht="46.5">
      <c r="A15" s="191" t="s">
        <v>102</v>
      </c>
      <c r="B15" s="192"/>
      <c r="C15" s="156" t="s">
        <v>103</v>
      </c>
      <c r="D15" s="156" t="s">
        <v>104</v>
      </c>
      <c r="E15" s="157" t="s">
        <v>105</v>
      </c>
      <c r="F15" s="171"/>
      <c r="G15" s="171"/>
      <c r="H15" s="171"/>
      <c r="I15" s="171"/>
      <c r="J15" s="171"/>
      <c r="K15" s="171"/>
    </row>
    <row r="16" spans="1:11" ht="30">
      <c r="A16" s="158" t="s">
        <v>106</v>
      </c>
      <c r="B16" s="159" t="s">
        <v>107</v>
      </c>
      <c r="C16" s="160" t="s">
        <v>115</v>
      </c>
      <c r="D16" s="168" t="s">
        <v>116</v>
      </c>
      <c r="E16" s="161"/>
      <c r="F16" s="171"/>
      <c r="G16" s="171"/>
      <c r="H16" s="171"/>
      <c r="I16" s="171"/>
      <c r="J16" s="171"/>
      <c r="K16" s="171"/>
    </row>
    <row r="17" spans="1:11" ht="30">
      <c r="A17" s="158" t="s">
        <v>108</v>
      </c>
      <c r="B17" s="159" t="s">
        <v>109</v>
      </c>
      <c r="C17" s="169" t="s">
        <v>117</v>
      </c>
      <c r="D17" s="168" t="s">
        <v>118</v>
      </c>
      <c r="E17" s="161"/>
      <c r="F17" s="171"/>
      <c r="G17" s="171"/>
      <c r="H17" s="171"/>
      <c r="I17" s="171"/>
      <c r="J17" s="171"/>
      <c r="K17" s="171"/>
    </row>
    <row r="18" spans="1:11" ht="60">
      <c r="A18" s="158" t="s">
        <v>110</v>
      </c>
      <c r="B18" s="159" t="s">
        <v>111</v>
      </c>
      <c r="C18" s="168" t="s">
        <v>119</v>
      </c>
      <c r="D18" s="170" t="s">
        <v>120</v>
      </c>
      <c r="E18" s="161"/>
      <c r="F18" s="171"/>
      <c r="G18" s="171"/>
      <c r="H18" s="171"/>
      <c r="I18" s="171"/>
      <c r="J18" s="171"/>
      <c r="K18" s="171"/>
    </row>
    <row r="19" spans="1:11" ht="90" thickBot="1">
      <c r="A19" s="162" t="s">
        <v>112</v>
      </c>
      <c r="B19" s="163" t="s">
        <v>113</v>
      </c>
      <c r="C19" s="170" t="s">
        <v>122</v>
      </c>
      <c r="D19" s="170" t="s">
        <v>121</v>
      </c>
      <c r="E19" s="165"/>
      <c r="F19" s="171"/>
      <c r="G19" s="171"/>
      <c r="H19" s="171"/>
      <c r="I19" s="171"/>
      <c r="J19" s="171"/>
      <c r="K19" s="171"/>
    </row>
    <row r="20" spans="1:11" ht="30.75" thickBot="1">
      <c r="A20" s="178" t="s">
        <v>114</v>
      </c>
      <c r="B20" s="179"/>
      <c r="C20" s="166">
        <f>SUM(C16:C19)</f>
        <v>0</v>
      </c>
      <c r="D20" s="166">
        <f>SUM(D16:D19)</f>
        <v>0</v>
      </c>
      <c r="E20" s="166">
        <f>SUM(E16:E19)</f>
        <v>0</v>
      </c>
      <c r="F20" s="171"/>
      <c r="G20" s="171"/>
      <c r="H20" s="171"/>
      <c r="I20" s="171"/>
      <c r="J20" s="171"/>
      <c r="K20" s="171"/>
    </row>
    <row r="21" spans="1:11" ht="14.25" thickBot="1" thickTop="1">
      <c r="A21" s="171"/>
      <c r="B21" s="171"/>
      <c r="C21" s="171"/>
      <c r="D21" s="171"/>
      <c r="E21" s="171"/>
      <c r="F21" s="171"/>
      <c r="G21" s="171"/>
      <c r="H21" s="171"/>
      <c r="I21" s="171"/>
      <c r="J21" s="171"/>
      <c r="K21" s="171"/>
    </row>
    <row r="22" spans="1:11" ht="57.75" customHeight="1" thickBot="1">
      <c r="A22" s="183" t="s">
        <v>124</v>
      </c>
      <c r="B22" s="184"/>
      <c r="C22" s="184"/>
      <c r="D22" s="184"/>
      <c r="E22" s="185"/>
      <c r="F22" s="171"/>
      <c r="G22" s="171"/>
      <c r="H22" s="171"/>
      <c r="I22" s="171"/>
      <c r="J22" s="171"/>
      <c r="K22" s="171"/>
    </row>
    <row r="23" spans="1:11" ht="88.5" customHeight="1">
      <c r="A23" s="186" t="s">
        <v>130</v>
      </c>
      <c r="B23" s="186"/>
      <c r="C23" s="186"/>
      <c r="D23" s="186"/>
      <c r="E23" s="186"/>
      <c r="F23" s="171"/>
      <c r="G23" s="171"/>
      <c r="H23" s="171"/>
      <c r="I23" s="171"/>
      <c r="J23" s="171"/>
      <c r="K23" s="171"/>
    </row>
    <row r="24" spans="1:11" ht="51.75" customHeight="1">
      <c r="A24" s="187" t="s">
        <v>126</v>
      </c>
      <c r="B24" s="187"/>
      <c r="C24" s="187"/>
      <c r="D24" s="187"/>
      <c r="E24" s="187"/>
      <c r="F24" s="171"/>
      <c r="G24" s="171"/>
      <c r="H24" s="171"/>
      <c r="I24" s="171"/>
      <c r="J24" s="171"/>
      <c r="K24" s="171"/>
    </row>
    <row r="25" spans="1:11" ht="28.5" customHeight="1">
      <c r="A25" s="174"/>
      <c r="B25" s="174"/>
      <c r="C25" s="174"/>
      <c r="D25" s="174"/>
      <c r="E25" s="174"/>
      <c r="F25" s="171"/>
      <c r="G25" s="171"/>
      <c r="H25" s="171"/>
      <c r="I25" s="171"/>
      <c r="J25" s="171"/>
      <c r="K25" s="171"/>
    </row>
    <row r="26" spans="1:11" ht="13.5" thickBot="1">
      <c r="A26" s="171"/>
      <c r="B26" s="171"/>
      <c r="C26" s="171"/>
      <c r="D26" s="171"/>
      <c r="E26" s="171"/>
      <c r="F26" s="171"/>
      <c r="G26" s="171"/>
      <c r="H26" s="171"/>
      <c r="I26" s="171"/>
      <c r="J26" s="171"/>
      <c r="K26" s="171"/>
    </row>
    <row r="27" spans="1:11" ht="147.75" customHeight="1" thickBot="1">
      <c r="A27" s="183" t="s">
        <v>125</v>
      </c>
      <c r="B27" s="184"/>
      <c r="C27" s="184"/>
      <c r="D27" s="184"/>
      <c r="E27" s="185"/>
      <c r="F27" s="171"/>
      <c r="G27" s="171"/>
      <c r="H27" s="171"/>
      <c r="I27" s="171"/>
      <c r="J27" s="171"/>
      <c r="K27" s="171"/>
    </row>
    <row r="28" spans="1:11" ht="12.75">
      <c r="A28" s="171"/>
      <c r="B28" s="171"/>
      <c r="C28" s="171"/>
      <c r="D28" s="171"/>
      <c r="E28" s="171"/>
      <c r="F28" s="171"/>
      <c r="G28" s="171"/>
      <c r="H28" s="171"/>
      <c r="I28" s="171"/>
      <c r="J28" s="171"/>
      <c r="K28" s="171"/>
    </row>
    <row r="29" spans="1:11" ht="12.75">
      <c r="A29" s="171"/>
      <c r="B29" s="171"/>
      <c r="C29" s="171"/>
      <c r="D29" s="171"/>
      <c r="E29" s="171"/>
      <c r="F29" s="171"/>
      <c r="G29" s="171"/>
      <c r="H29" s="171"/>
      <c r="I29" s="171"/>
      <c r="J29" s="171"/>
      <c r="K29" s="171"/>
    </row>
    <row r="30" spans="1:11" ht="12.75">
      <c r="A30" s="171"/>
      <c r="B30" s="171"/>
      <c r="C30" s="171"/>
      <c r="D30" s="171"/>
      <c r="E30" s="171"/>
      <c r="F30" s="171"/>
      <c r="G30" s="171"/>
      <c r="H30" s="171"/>
      <c r="I30" s="171"/>
      <c r="J30" s="171"/>
      <c r="K30" s="171"/>
    </row>
    <row r="31" spans="1:11" ht="12.75">
      <c r="A31" s="171"/>
      <c r="B31" s="171"/>
      <c r="C31" s="171"/>
      <c r="D31" s="171"/>
      <c r="E31" s="171"/>
      <c r="F31" s="171"/>
      <c r="G31" s="171"/>
      <c r="H31" s="171"/>
      <c r="I31" s="171"/>
      <c r="J31" s="171"/>
      <c r="K31" s="171"/>
    </row>
    <row r="32" spans="1:11" ht="12.75">
      <c r="A32" s="171"/>
      <c r="B32" s="171"/>
      <c r="C32" s="171"/>
      <c r="D32" s="171"/>
      <c r="E32" s="171"/>
      <c r="F32" s="171"/>
      <c r="G32" s="171"/>
      <c r="H32" s="171"/>
      <c r="I32" s="171"/>
      <c r="J32" s="171"/>
      <c r="K32" s="171"/>
    </row>
    <row r="33" spans="1:11" ht="12.75">
      <c r="A33" s="171"/>
      <c r="B33" s="171"/>
      <c r="C33" s="171"/>
      <c r="D33" s="171"/>
      <c r="E33" s="171"/>
      <c r="F33" s="171"/>
      <c r="G33" s="171"/>
      <c r="H33" s="171"/>
      <c r="I33" s="171"/>
      <c r="J33" s="171"/>
      <c r="K33" s="171"/>
    </row>
    <row r="34" spans="1:11" ht="12.75">
      <c r="A34" s="171"/>
      <c r="B34" s="171"/>
      <c r="C34" s="171"/>
      <c r="D34" s="171"/>
      <c r="E34" s="171"/>
      <c r="F34" s="171"/>
      <c r="G34" s="171"/>
      <c r="H34" s="171"/>
      <c r="I34" s="171"/>
      <c r="J34" s="171"/>
      <c r="K34" s="171"/>
    </row>
    <row r="35" spans="1:11" ht="12.75">
      <c r="A35" s="171"/>
      <c r="B35" s="171"/>
      <c r="C35" s="171"/>
      <c r="D35" s="171"/>
      <c r="E35" s="171"/>
      <c r="F35" s="171"/>
      <c r="G35" s="171"/>
      <c r="H35" s="171"/>
      <c r="I35" s="171"/>
      <c r="J35" s="171"/>
      <c r="K35" s="171"/>
    </row>
    <row r="36" spans="1:11" ht="12.75">
      <c r="A36" s="171"/>
      <c r="B36" s="171"/>
      <c r="C36" s="171"/>
      <c r="D36" s="171"/>
      <c r="E36" s="171"/>
      <c r="F36" s="171"/>
      <c r="G36" s="171"/>
      <c r="H36" s="171"/>
      <c r="I36" s="171"/>
      <c r="J36" s="171"/>
      <c r="K36" s="171"/>
    </row>
    <row r="37" spans="1:11" ht="12.75">
      <c r="A37" s="171"/>
      <c r="B37" s="171"/>
      <c r="C37" s="171"/>
      <c r="D37" s="171"/>
      <c r="E37" s="171"/>
      <c r="F37" s="171"/>
      <c r="G37" s="171"/>
      <c r="H37" s="171"/>
      <c r="I37" s="171"/>
      <c r="J37" s="171"/>
      <c r="K37" s="171"/>
    </row>
    <row r="38" spans="1:11" ht="12.75">
      <c r="A38" s="171"/>
      <c r="B38" s="171"/>
      <c r="C38" s="171"/>
      <c r="D38" s="171"/>
      <c r="E38" s="171"/>
      <c r="F38" s="171"/>
      <c r="G38" s="171"/>
      <c r="H38" s="171"/>
      <c r="I38" s="171"/>
      <c r="J38" s="171"/>
      <c r="K38" s="171"/>
    </row>
    <row r="39" spans="1:11" ht="12.75">
      <c r="A39" s="171"/>
      <c r="B39" s="171"/>
      <c r="C39" s="171"/>
      <c r="D39" s="171"/>
      <c r="E39" s="171"/>
      <c r="F39" s="171"/>
      <c r="G39" s="171"/>
      <c r="H39" s="171"/>
      <c r="I39" s="171"/>
      <c r="J39" s="171"/>
      <c r="K39" s="171"/>
    </row>
    <row r="40" spans="1:11" ht="12.75">
      <c r="A40" s="171"/>
      <c r="B40" s="171"/>
      <c r="C40" s="171"/>
      <c r="D40" s="171"/>
      <c r="E40" s="171"/>
      <c r="F40" s="171"/>
      <c r="G40" s="171"/>
      <c r="H40" s="171"/>
      <c r="I40" s="171"/>
      <c r="J40" s="171"/>
      <c r="K40" s="171"/>
    </row>
    <row r="41" spans="1:11" ht="12.75">
      <c r="A41" s="171"/>
      <c r="B41" s="171"/>
      <c r="C41" s="171"/>
      <c r="D41" s="171"/>
      <c r="E41" s="171"/>
      <c r="F41" s="171"/>
      <c r="G41" s="171"/>
      <c r="H41" s="171"/>
      <c r="I41" s="171"/>
      <c r="J41" s="171"/>
      <c r="K41" s="171"/>
    </row>
    <row r="42" spans="1:11" ht="12.75">
      <c r="A42" s="171"/>
      <c r="B42" s="171"/>
      <c r="C42" s="171"/>
      <c r="D42" s="171"/>
      <c r="E42" s="171"/>
      <c r="F42" s="171"/>
      <c r="G42" s="171"/>
      <c r="H42" s="171"/>
      <c r="I42" s="171"/>
      <c r="J42" s="171"/>
      <c r="K42" s="171"/>
    </row>
    <row r="43" spans="1:11" ht="12.75">
      <c r="A43" s="171"/>
      <c r="B43" s="171"/>
      <c r="C43" s="171"/>
      <c r="D43" s="171"/>
      <c r="E43" s="171"/>
      <c r="F43" s="171"/>
      <c r="G43" s="171"/>
      <c r="H43" s="171"/>
      <c r="I43" s="171"/>
      <c r="J43" s="171"/>
      <c r="K43" s="171"/>
    </row>
    <row r="44" spans="1:11" ht="12.75">
      <c r="A44" s="171"/>
      <c r="B44" s="171"/>
      <c r="C44" s="171"/>
      <c r="D44" s="171"/>
      <c r="E44" s="171"/>
      <c r="F44" s="171"/>
      <c r="G44" s="171"/>
      <c r="H44" s="171"/>
      <c r="I44" s="171"/>
      <c r="J44" s="171"/>
      <c r="K44" s="171"/>
    </row>
    <row r="45" spans="1:11" ht="12.75">
      <c r="A45" s="171"/>
      <c r="B45" s="171"/>
      <c r="C45" s="171"/>
      <c r="D45" s="171"/>
      <c r="E45" s="171"/>
      <c r="F45" s="171"/>
      <c r="G45" s="171"/>
      <c r="H45" s="171"/>
      <c r="I45" s="171"/>
      <c r="J45" s="171"/>
      <c r="K45" s="171"/>
    </row>
    <row r="46" spans="1:11" ht="12.75">
      <c r="A46" s="171"/>
      <c r="B46" s="171"/>
      <c r="C46" s="171"/>
      <c r="D46" s="171"/>
      <c r="E46" s="171"/>
      <c r="F46" s="171"/>
      <c r="G46" s="171"/>
      <c r="H46" s="171"/>
      <c r="I46" s="171"/>
      <c r="J46" s="171"/>
      <c r="K46" s="171"/>
    </row>
  </sheetData>
  <sheetProtection/>
  <mergeCells count="14">
    <mergeCell ref="A1:E1"/>
    <mergeCell ref="A2:E2"/>
    <mergeCell ref="A15:B15"/>
    <mergeCell ref="A14:E14"/>
    <mergeCell ref="A20:B20"/>
    <mergeCell ref="A3:E3"/>
    <mergeCell ref="A22:E22"/>
    <mergeCell ref="A27:E27"/>
    <mergeCell ref="A23:E23"/>
    <mergeCell ref="A24:E24"/>
    <mergeCell ref="A5:E5"/>
    <mergeCell ref="A12:B12"/>
    <mergeCell ref="A7:B7"/>
    <mergeCell ref="A4:E4"/>
  </mergeCells>
  <printOptions/>
  <pageMargins left="0.66" right="0.7" top="0.984251969" bottom="0.984251969" header="0.4921259845" footer="0.4921259845"/>
  <pageSetup horizontalDpi="300" verticalDpi="300" orientation="portrait" paperSize="9" scale="85" r:id="rId1"/>
  <headerFooter alignWithMargins="0">
    <oddHeader>&amp;C&amp;A</oddHeader>
    <oddFooter>&amp;CErstellt von Eibensteiner &amp;D&amp;RSeite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3"/>
  <sheetViews>
    <sheetView zoomScale="85" zoomScaleNormal="85" zoomScalePageLayoutView="0" workbookViewId="0" topLeftCell="A2">
      <pane ySplit="16" topLeftCell="A18" activePane="bottomLeft" state="frozen"/>
      <selection pane="topLeft" activeCell="A2" sqref="A2"/>
      <selection pane="bottomLeft" activeCell="B7" sqref="B7"/>
    </sheetView>
  </sheetViews>
  <sheetFormatPr defaultColWidth="11.421875" defaultRowHeight="12.75"/>
  <cols>
    <col min="1" max="1" width="38.421875" style="0" customWidth="1"/>
    <col min="2" max="2" width="21.57421875" style="0" customWidth="1"/>
    <col min="3" max="3" width="27.421875" style="0" customWidth="1"/>
    <col min="4" max="4" width="20.00390625" style="0" customWidth="1"/>
    <col min="5" max="5" width="17.421875" style="0" customWidth="1"/>
    <col min="6" max="6" width="21.8515625" style="0" customWidth="1"/>
  </cols>
  <sheetData>
    <row r="1" spans="1:6" ht="21" thickBot="1">
      <c r="A1" s="213" t="s">
        <v>0</v>
      </c>
      <c r="B1" s="214"/>
      <c r="C1" s="214"/>
      <c r="D1" s="214"/>
      <c r="E1" s="214"/>
      <c r="F1" s="215"/>
    </row>
    <row r="2" spans="1:8" ht="30.75" thickBot="1">
      <c r="A2" s="207" t="s">
        <v>1</v>
      </c>
      <c r="B2" s="207"/>
      <c r="C2" s="207"/>
      <c r="D2" s="207"/>
      <c r="E2" s="207"/>
      <c r="F2" s="208"/>
      <c r="G2" s="167"/>
      <c r="H2" s="167"/>
    </row>
    <row r="3" spans="1:8" ht="30.75" thickBot="1">
      <c r="A3" s="216" t="s">
        <v>2</v>
      </c>
      <c r="B3" s="217"/>
      <c r="C3" s="217"/>
      <c r="D3" s="217"/>
      <c r="E3" s="217"/>
      <c r="F3" s="218"/>
      <c r="G3" s="167"/>
      <c r="H3" s="167"/>
    </row>
    <row r="4" spans="1:8" ht="21" thickBot="1">
      <c r="A4" s="1" t="s">
        <v>3</v>
      </c>
      <c r="B4" s="209">
        <v>40544</v>
      </c>
      <c r="C4" s="210"/>
      <c r="D4" s="219" t="s">
        <v>4</v>
      </c>
      <c r="E4" s="220"/>
      <c r="F4" s="221"/>
      <c r="G4" s="167"/>
      <c r="H4" s="167"/>
    </row>
    <row r="5" spans="1:8" ht="20.25">
      <c r="A5" s="2" t="s">
        <v>5</v>
      </c>
      <c r="B5" s="209">
        <v>40908</v>
      </c>
      <c r="C5" s="210"/>
      <c r="D5" s="222"/>
      <c r="E5" s="223"/>
      <c r="F5" s="224"/>
      <c r="G5" s="167"/>
      <c r="H5" s="167"/>
    </row>
    <row r="6" spans="1:8" ht="21" thickBot="1">
      <c r="A6" s="2" t="s">
        <v>6</v>
      </c>
      <c r="B6" s="211">
        <v>2011</v>
      </c>
      <c r="C6" s="212"/>
      <c r="D6" s="225"/>
      <c r="E6" s="226"/>
      <c r="F6" s="227"/>
      <c r="G6" s="167"/>
      <c r="H6" s="167"/>
    </row>
    <row r="7" spans="1:8" ht="38.25">
      <c r="A7" s="3"/>
      <c r="B7" s="4" t="s">
        <v>7</v>
      </c>
      <c r="C7" s="4" t="s">
        <v>99</v>
      </c>
      <c r="G7" s="167"/>
      <c r="H7" s="167"/>
    </row>
    <row r="8" spans="1:8" ht="15">
      <c r="A8" s="5" t="s">
        <v>8</v>
      </c>
      <c r="B8" s="6"/>
      <c r="C8" s="7">
        <f>B8+C95-B100</f>
        <v>11000</v>
      </c>
      <c r="G8" s="167"/>
      <c r="H8" s="167"/>
    </row>
    <row r="9" spans="1:8" ht="15">
      <c r="A9" s="5" t="s">
        <v>9</v>
      </c>
      <c r="B9" s="6"/>
      <c r="C9" s="7">
        <f>B9+C96-B101</f>
        <v>3000</v>
      </c>
      <c r="G9" s="167"/>
      <c r="H9" s="167"/>
    </row>
    <row r="10" spans="1:8" ht="15.75" thickBot="1">
      <c r="A10" s="8" t="s">
        <v>10</v>
      </c>
      <c r="B10" s="9"/>
      <c r="C10" s="10">
        <f>B10+C97-B102</f>
        <v>0</v>
      </c>
      <c r="G10" s="167"/>
      <c r="H10" s="167"/>
    </row>
    <row r="11" spans="1:8" ht="15">
      <c r="A11" s="11" t="s">
        <v>11</v>
      </c>
      <c r="B11" s="12"/>
      <c r="C11" s="13">
        <f>B11+B103-C98</f>
        <v>0</v>
      </c>
      <c r="G11" s="167"/>
      <c r="H11" s="167"/>
    </row>
    <row r="12" spans="1:8" ht="15">
      <c r="A12" s="5" t="s">
        <v>12</v>
      </c>
      <c r="B12" s="6">
        <v>6200</v>
      </c>
      <c r="C12" s="7">
        <f>B12+B86-C91</f>
        <v>0</v>
      </c>
      <c r="D12" s="5" t="s">
        <v>13</v>
      </c>
      <c r="E12" s="14"/>
      <c r="F12" s="6">
        <v>15000</v>
      </c>
      <c r="G12" s="167"/>
      <c r="H12" s="167"/>
    </row>
    <row r="13" spans="1:8" ht="15">
      <c r="A13" s="5" t="s">
        <v>14</v>
      </c>
      <c r="B13" s="6">
        <v>8000</v>
      </c>
      <c r="C13" s="7">
        <f>B13+B85-C90</f>
        <v>6000</v>
      </c>
      <c r="D13" s="5" t="s">
        <v>15</v>
      </c>
      <c r="E13" s="15"/>
      <c r="F13" s="16">
        <f>F12-B12</f>
        <v>8800</v>
      </c>
      <c r="G13" s="167"/>
      <c r="H13" s="167"/>
    </row>
    <row r="14" spans="1:8" ht="15">
      <c r="A14" s="17"/>
      <c r="B14" s="18"/>
      <c r="C14" s="18"/>
      <c r="G14" s="167"/>
      <c r="H14" s="167"/>
    </row>
    <row r="15" spans="1:8" ht="15.75" thickBot="1">
      <c r="A15" s="17"/>
      <c r="B15" s="18"/>
      <c r="C15" s="18"/>
      <c r="G15" s="167"/>
      <c r="H15" s="167"/>
    </row>
    <row r="16" spans="1:8" ht="21" thickBot="1">
      <c r="A16" s="202" t="s">
        <v>16</v>
      </c>
      <c r="B16" s="203"/>
      <c r="C16" s="203"/>
      <c r="D16" s="203"/>
      <c r="E16" s="203"/>
      <c r="F16" s="204"/>
      <c r="G16" s="167"/>
      <c r="H16" s="167"/>
    </row>
    <row r="17" spans="1:8" ht="16.5" thickBot="1">
      <c r="A17" s="19"/>
      <c r="B17" s="20" t="s">
        <v>17</v>
      </c>
      <c r="C17" s="20" t="s">
        <v>18</v>
      </c>
      <c r="D17" s="21" t="s">
        <v>19</v>
      </c>
      <c r="E17" s="22" t="s">
        <v>20</v>
      </c>
      <c r="F17" s="22" t="s">
        <v>21</v>
      </c>
      <c r="G17" s="167"/>
      <c r="H17" s="167"/>
    </row>
    <row r="18" spans="1:8" ht="12.75">
      <c r="A18" s="23" t="s">
        <v>22</v>
      </c>
      <c r="B18" s="24"/>
      <c r="C18" s="25"/>
      <c r="D18" s="26"/>
      <c r="E18" s="26"/>
      <c r="F18" s="26"/>
      <c r="G18" s="167"/>
      <c r="H18" s="167"/>
    </row>
    <row r="19" spans="1:8" ht="12.75">
      <c r="A19" s="27" t="s">
        <v>23</v>
      </c>
      <c r="B19" s="28"/>
      <c r="C19" s="205"/>
      <c r="D19" s="29"/>
      <c r="E19" s="14"/>
      <c r="F19" s="14"/>
      <c r="G19" s="167"/>
      <c r="H19" s="167"/>
    </row>
    <row r="20" spans="1:8" ht="12.75">
      <c r="A20" s="30" t="s">
        <v>24</v>
      </c>
      <c r="B20" s="31">
        <v>29000</v>
      </c>
      <c r="C20" s="206"/>
      <c r="D20" s="29"/>
      <c r="E20" s="14"/>
      <c r="F20" s="14"/>
      <c r="G20" s="167"/>
      <c r="H20" s="167"/>
    </row>
    <row r="21" spans="1:8" ht="12.75">
      <c r="A21" s="30" t="s">
        <v>25</v>
      </c>
      <c r="B21" s="31">
        <v>21800</v>
      </c>
      <c r="C21" s="206"/>
      <c r="D21" s="29"/>
      <c r="E21" s="14"/>
      <c r="F21" s="14"/>
      <c r="G21" s="167"/>
      <c r="H21" s="167"/>
    </row>
    <row r="22" spans="1:8" ht="12.75">
      <c r="A22" s="30" t="s">
        <v>26</v>
      </c>
      <c r="B22" s="31"/>
      <c r="C22" s="206"/>
      <c r="D22" s="29"/>
      <c r="E22" s="14"/>
      <c r="F22" s="14"/>
      <c r="G22" s="167"/>
      <c r="H22" s="167"/>
    </row>
    <row r="23" spans="1:8" ht="12.75">
      <c r="A23" s="30" t="s">
        <v>27</v>
      </c>
      <c r="B23" s="31"/>
      <c r="C23" s="206"/>
      <c r="D23" s="29"/>
      <c r="E23" s="14"/>
      <c r="F23" s="14"/>
      <c r="G23" s="167"/>
      <c r="H23" s="167"/>
    </row>
    <row r="24" spans="1:8" ht="12.75">
      <c r="A24" s="30" t="s">
        <v>28</v>
      </c>
      <c r="B24" s="31"/>
      <c r="C24" s="206"/>
      <c r="D24" s="29"/>
      <c r="E24" s="14"/>
      <c r="F24" s="14"/>
      <c r="G24" s="167"/>
      <c r="H24" s="167"/>
    </row>
    <row r="25" spans="1:8" ht="12.75">
      <c r="A25" s="30" t="s">
        <v>26</v>
      </c>
      <c r="B25" s="31"/>
      <c r="C25" s="206"/>
      <c r="D25" s="29"/>
      <c r="E25" s="14"/>
      <c r="F25" s="14"/>
      <c r="G25" s="167"/>
      <c r="H25" s="167"/>
    </row>
    <row r="26" spans="1:8" ht="12.75">
      <c r="A26" s="30" t="s">
        <v>29</v>
      </c>
      <c r="B26" s="31"/>
      <c r="C26" s="206"/>
      <c r="D26" s="29"/>
      <c r="E26" s="14"/>
      <c r="F26" s="14"/>
      <c r="G26" s="167"/>
      <c r="H26" s="167"/>
    </row>
    <row r="27" spans="1:8" ht="12.75">
      <c r="A27" s="30" t="s">
        <v>30</v>
      </c>
      <c r="B27" s="31">
        <v>3600</v>
      </c>
      <c r="C27" s="206"/>
      <c r="D27" s="29"/>
      <c r="E27" s="14"/>
      <c r="F27" s="14"/>
      <c r="G27" s="167"/>
      <c r="H27" s="167"/>
    </row>
    <row r="28" spans="1:8" ht="12.75">
      <c r="A28" s="30" t="s">
        <v>31</v>
      </c>
      <c r="B28" s="31"/>
      <c r="C28" s="206"/>
      <c r="D28" s="29"/>
      <c r="E28" s="14"/>
      <c r="F28" s="14"/>
      <c r="G28" s="167"/>
      <c r="H28" s="167"/>
    </row>
    <row r="29" spans="1:8" ht="12.75">
      <c r="A29" s="30" t="s">
        <v>32</v>
      </c>
      <c r="B29" s="31"/>
      <c r="C29" s="206"/>
      <c r="D29" s="29"/>
      <c r="E29" s="14"/>
      <c r="F29" s="14"/>
      <c r="G29" s="167"/>
      <c r="H29" s="167"/>
    </row>
    <row r="30" spans="1:8" ht="12.75">
      <c r="A30" s="30" t="s">
        <v>33</v>
      </c>
      <c r="B30" s="31">
        <v>7200</v>
      </c>
      <c r="C30" s="206"/>
      <c r="D30" s="29"/>
      <c r="E30" s="14"/>
      <c r="F30" s="14"/>
      <c r="G30" s="167"/>
      <c r="H30" s="167"/>
    </row>
    <row r="31" spans="1:8" ht="12.75">
      <c r="A31" s="30" t="s">
        <v>34</v>
      </c>
      <c r="B31" s="31">
        <v>18000</v>
      </c>
      <c r="C31" s="206"/>
      <c r="D31" s="29"/>
      <c r="E31" s="14"/>
      <c r="F31" s="14"/>
      <c r="G31" s="167"/>
      <c r="H31" s="167"/>
    </row>
    <row r="32" spans="1:8" ht="12.75">
      <c r="A32" s="30"/>
      <c r="B32" s="31"/>
      <c r="C32" s="206"/>
      <c r="D32" s="29"/>
      <c r="E32" s="14"/>
      <c r="F32" s="14"/>
      <c r="G32" s="167"/>
      <c r="H32" s="167"/>
    </row>
    <row r="33" spans="1:8" ht="12.75">
      <c r="A33" s="27" t="s">
        <v>35</v>
      </c>
      <c r="B33" s="31"/>
      <c r="C33" s="206"/>
      <c r="D33" s="29"/>
      <c r="E33" s="14"/>
      <c r="F33" s="14"/>
      <c r="G33" s="167"/>
      <c r="H33" s="167"/>
    </row>
    <row r="34" spans="1:8" ht="12.75">
      <c r="A34" s="30" t="s">
        <v>36</v>
      </c>
      <c r="B34" s="31"/>
      <c r="C34" s="206"/>
      <c r="D34" s="29"/>
      <c r="E34" s="14"/>
      <c r="F34" s="14"/>
      <c r="G34" s="167"/>
      <c r="H34" s="167"/>
    </row>
    <row r="35" spans="1:8" ht="12.75">
      <c r="A35" s="30" t="s">
        <v>37</v>
      </c>
      <c r="B35" s="31"/>
      <c r="C35" s="206"/>
      <c r="D35" s="29"/>
      <c r="E35" s="14"/>
      <c r="F35" s="14"/>
      <c r="G35" s="167"/>
      <c r="H35" s="167"/>
    </row>
    <row r="36" spans="1:8" ht="12.75">
      <c r="A36" s="30" t="s">
        <v>38</v>
      </c>
      <c r="B36" s="31"/>
      <c r="C36" s="206"/>
      <c r="D36" s="29"/>
      <c r="E36" s="14"/>
      <c r="F36" s="14"/>
      <c r="G36" s="167"/>
      <c r="H36" s="167"/>
    </row>
    <row r="37" spans="1:8" ht="12.75">
      <c r="A37" s="30" t="s">
        <v>39</v>
      </c>
      <c r="B37" s="31"/>
      <c r="C37" s="206"/>
      <c r="D37" s="29"/>
      <c r="E37" s="14"/>
      <c r="F37" s="14"/>
      <c r="G37" s="167"/>
      <c r="H37" s="167"/>
    </row>
    <row r="38" spans="1:8" ht="13.5" thickBot="1">
      <c r="A38" s="30"/>
      <c r="B38" s="32"/>
      <c r="C38" s="206"/>
      <c r="D38" s="29"/>
      <c r="E38" s="14"/>
      <c r="F38" s="14"/>
      <c r="G38" s="167"/>
      <c r="H38" s="167"/>
    </row>
    <row r="39" spans="1:8" ht="13.5" thickBot="1">
      <c r="A39" s="33" t="s">
        <v>40</v>
      </c>
      <c r="B39" s="34">
        <f>SUM(B18:B38)</f>
        <v>79600</v>
      </c>
      <c r="C39" s="35"/>
      <c r="D39" s="29"/>
      <c r="E39" s="14"/>
      <c r="F39" s="14"/>
      <c r="G39" s="167"/>
      <c r="H39" s="167"/>
    </row>
    <row r="40" spans="1:8" ht="12.75">
      <c r="A40" s="36" t="s">
        <v>41</v>
      </c>
      <c r="B40" s="35"/>
      <c r="C40" s="7"/>
      <c r="D40" s="29"/>
      <c r="E40" s="14"/>
      <c r="F40" s="14"/>
      <c r="G40" s="167"/>
      <c r="H40" s="167"/>
    </row>
    <row r="41" spans="1:8" ht="12.75">
      <c r="A41" s="14" t="s">
        <v>42</v>
      </c>
      <c r="B41" s="200"/>
      <c r="C41" s="6">
        <v>13000</v>
      </c>
      <c r="D41" s="29"/>
      <c r="E41" s="14"/>
      <c r="F41" s="14"/>
      <c r="G41" s="167"/>
      <c r="H41" s="167"/>
    </row>
    <row r="42" spans="1:8" ht="12.75">
      <c r="A42" s="14" t="s">
        <v>43</v>
      </c>
      <c r="B42" s="200"/>
      <c r="C42" s="6"/>
      <c r="D42" s="29"/>
      <c r="E42" s="14"/>
      <c r="F42" s="14"/>
      <c r="G42" s="167"/>
      <c r="H42" s="167"/>
    </row>
    <row r="43" spans="1:8" ht="12.75">
      <c r="A43" s="14" t="s">
        <v>44</v>
      </c>
      <c r="B43" s="200"/>
      <c r="C43" s="6"/>
      <c r="D43" s="29"/>
      <c r="E43" s="14"/>
      <c r="F43" s="14"/>
      <c r="G43" s="167"/>
      <c r="H43" s="167"/>
    </row>
    <row r="44" spans="1:8" ht="12.75">
      <c r="A44" s="14" t="s">
        <v>45</v>
      </c>
      <c r="B44" s="200"/>
      <c r="C44" s="6"/>
      <c r="D44" s="29"/>
      <c r="E44" s="14"/>
      <c r="F44" s="14"/>
      <c r="G44" s="167"/>
      <c r="H44" s="167"/>
    </row>
    <row r="45" spans="1:8" ht="12.75">
      <c r="A45" s="14" t="s">
        <v>46</v>
      </c>
      <c r="B45" s="200"/>
      <c r="C45" s="6"/>
      <c r="D45" s="29"/>
      <c r="E45" s="14"/>
      <c r="F45" s="14"/>
      <c r="G45" s="167"/>
      <c r="H45" s="167"/>
    </row>
    <row r="46" spans="1:8" ht="12.75">
      <c r="A46" s="14" t="s">
        <v>47</v>
      </c>
      <c r="B46" s="200"/>
      <c r="C46" s="6">
        <v>7200</v>
      </c>
      <c r="D46" s="29"/>
      <c r="E46" s="14"/>
      <c r="F46" s="14"/>
      <c r="G46" s="167"/>
      <c r="H46" s="167"/>
    </row>
    <row r="47" spans="1:8" ht="12.75">
      <c r="A47" s="14" t="s">
        <v>48</v>
      </c>
      <c r="B47" s="200"/>
      <c r="C47" s="6"/>
      <c r="D47" s="29"/>
      <c r="E47" s="14"/>
      <c r="F47" s="14"/>
      <c r="G47" s="167"/>
      <c r="H47" s="167"/>
    </row>
    <row r="48" spans="1:8" ht="12.75">
      <c r="A48" s="14" t="s">
        <v>49</v>
      </c>
      <c r="B48" s="200"/>
      <c r="C48" s="6">
        <v>4500</v>
      </c>
      <c r="D48" s="29"/>
      <c r="E48" s="14"/>
      <c r="F48" s="14"/>
      <c r="G48" s="167"/>
      <c r="H48" s="167"/>
    </row>
    <row r="49" spans="1:8" ht="12.75">
      <c r="A49" s="14" t="s">
        <v>50</v>
      </c>
      <c r="B49" s="200"/>
      <c r="C49" s="6">
        <v>2000</v>
      </c>
      <c r="D49" s="29"/>
      <c r="E49" s="14"/>
      <c r="F49" s="14"/>
      <c r="G49" s="167"/>
      <c r="H49" s="167"/>
    </row>
    <row r="50" spans="1:8" ht="12.75">
      <c r="A50" s="14" t="s">
        <v>51</v>
      </c>
      <c r="B50" s="200"/>
      <c r="C50" s="6"/>
      <c r="D50" s="29"/>
      <c r="E50" s="14"/>
      <c r="F50" s="14"/>
      <c r="G50" s="167"/>
      <c r="H50" s="167"/>
    </row>
    <row r="51" spans="1:8" ht="12.75">
      <c r="A51" s="14" t="s">
        <v>52</v>
      </c>
      <c r="B51" s="200"/>
      <c r="C51" s="6"/>
      <c r="D51" s="29"/>
      <c r="E51" s="14"/>
      <c r="F51" s="14"/>
      <c r="G51" s="167"/>
      <c r="H51" s="167"/>
    </row>
    <row r="52" spans="1:8" ht="12.75">
      <c r="A52" s="14" t="s">
        <v>53</v>
      </c>
      <c r="B52" s="200"/>
      <c r="C52" s="6"/>
      <c r="D52" s="29"/>
      <c r="E52" s="14"/>
      <c r="F52" s="14"/>
      <c r="G52" s="167"/>
      <c r="H52" s="167"/>
    </row>
    <row r="53" spans="1:8" ht="12.75">
      <c r="A53" s="14" t="s">
        <v>54</v>
      </c>
      <c r="B53" s="200"/>
      <c r="C53" s="6">
        <v>3200</v>
      </c>
      <c r="D53" s="29"/>
      <c r="E53" s="14"/>
      <c r="F53" s="14"/>
      <c r="G53" s="167"/>
      <c r="H53" s="167"/>
    </row>
    <row r="54" spans="1:8" ht="12.75">
      <c r="A54" s="14" t="s">
        <v>55</v>
      </c>
      <c r="B54" s="200"/>
      <c r="C54" s="6"/>
      <c r="D54" s="29"/>
      <c r="E54" s="14"/>
      <c r="F54" s="14"/>
      <c r="G54" s="167"/>
      <c r="H54" s="167"/>
    </row>
    <row r="55" spans="1:8" ht="12.75">
      <c r="A55" s="14" t="s">
        <v>56</v>
      </c>
      <c r="B55" s="200"/>
      <c r="C55" s="6"/>
      <c r="D55" s="29"/>
      <c r="E55" s="14"/>
      <c r="F55" s="14"/>
      <c r="G55" s="167"/>
      <c r="H55" s="167"/>
    </row>
    <row r="56" spans="1:8" ht="12.75">
      <c r="A56" s="14" t="s">
        <v>57</v>
      </c>
      <c r="B56" s="200"/>
      <c r="C56" s="6"/>
      <c r="D56" s="29"/>
      <c r="E56" s="14"/>
      <c r="F56" s="14"/>
      <c r="G56" s="167"/>
      <c r="H56" s="167"/>
    </row>
    <row r="57" spans="1:8" ht="12.75">
      <c r="A57" s="14" t="s">
        <v>58</v>
      </c>
      <c r="B57" s="200"/>
      <c r="C57" s="6">
        <v>2000</v>
      </c>
      <c r="D57" s="29"/>
      <c r="E57" s="14"/>
      <c r="F57" s="14"/>
      <c r="G57" s="167"/>
      <c r="H57" s="167"/>
    </row>
    <row r="58" spans="1:8" ht="12.75">
      <c r="A58" s="14" t="s">
        <v>59</v>
      </c>
      <c r="B58" s="200"/>
      <c r="C58" s="6"/>
      <c r="D58" s="29"/>
      <c r="E58" s="14"/>
      <c r="F58" s="14"/>
      <c r="G58" s="167"/>
      <c r="H58" s="167"/>
    </row>
    <row r="59" spans="1:8" ht="12.75">
      <c r="A59" s="14"/>
      <c r="B59" s="200"/>
      <c r="C59" s="6"/>
      <c r="D59" s="29"/>
      <c r="E59" s="14"/>
      <c r="F59" s="14"/>
      <c r="G59" s="167"/>
      <c r="H59" s="167"/>
    </row>
    <row r="60" spans="1:8" ht="12.75">
      <c r="A60" s="14"/>
      <c r="B60" s="200"/>
      <c r="C60" s="6"/>
      <c r="D60" s="29"/>
      <c r="E60" s="14"/>
      <c r="F60" s="14"/>
      <c r="G60" s="167"/>
      <c r="H60" s="167"/>
    </row>
    <row r="61" spans="1:8" ht="12.75">
      <c r="A61" s="14"/>
      <c r="B61" s="200"/>
      <c r="C61" s="6"/>
      <c r="D61" s="29"/>
      <c r="E61" s="14"/>
      <c r="F61" s="14"/>
      <c r="G61" s="167"/>
      <c r="H61" s="167"/>
    </row>
    <row r="62" spans="1:8" ht="12.75">
      <c r="A62" s="14"/>
      <c r="B62" s="200"/>
      <c r="C62" s="6"/>
      <c r="D62" s="29"/>
      <c r="E62" s="14"/>
      <c r="F62" s="14"/>
      <c r="G62" s="167"/>
      <c r="H62" s="167"/>
    </row>
    <row r="63" spans="1:8" ht="13.5" thickBot="1">
      <c r="A63" s="37"/>
      <c r="B63" s="201"/>
      <c r="C63" s="38"/>
      <c r="D63" s="29"/>
      <c r="E63" s="14"/>
      <c r="F63" s="14"/>
      <c r="G63" s="167"/>
      <c r="H63" s="167"/>
    </row>
    <row r="64" spans="1:8" ht="13.5" thickBot="1">
      <c r="A64" s="39" t="s">
        <v>60</v>
      </c>
      <c r="B64" s="40"/>
      <c r="C64" s="34">
        <f>SUM(C40:C63)</f>
        <v>31900</v>
      </c>
      <c r="D64" s="29"/>
      <c r="E64" s="14"/>
      <c r="F64" s="14"/>
      <c r="G64" s="167"/>
      <c r="H64" s="167"/>
    </row>
    <row r="65" spans="1:8" ht="16.5" thickBot="1">
      <c r="A65" s="41" t="s">
        <v>61</v>
      </c>
      <c r="B65" s="42"/>
      <c r="C65" s="42"/>
      <c r="D65" s="43">
        <f>B39-C64</f>
        <v>47700</v>
      </c>
      <c r="E65" s="44" t="str">
        <f>IF(D65&lt;0,"Unterdeckung","Überschuss")</f>
        <v>Überschuss</v>
      </c>
      <c r="F65" s="45"/>
      <c r="G65" s="167"/>
      <c r="H65" s="167"/>
    </row>
    <row r="66" spans="1:8" ht="13.5" thickBot="1">
      <c r="A66" s="46" t="s">
        <v>62</v>
      </c>
      <c r="B66" s="47"/>
      <c r="C66" s="48"/>
      <c r="D66" s="18"/>
      <c r="E66" s="14"/>
      <c r="F66" s="14"/>
      <c r="G66" s="167"/>
      <c r="H66" s="167"/>
    </row>
    <row r="67" spans="1:8" ht="12.75">
      <c r="A67" s="36" t="s">
        <v>63</v>
      </c>
      <c r="B67" s="199"/>
      <c r="C67" s="12"/>
      <c r="D67" s="29"/>
      <c r="E67" s="14"/>
      <c r="F67" s="14"/>
      <c r="G67" s="167"/>
      <c r="H67" s="167"/>
    </row>
    <row r="68" spans="1:8" ht="12.75">
      <c r="A68" s="14" t="s">
        <v>64</v>
      </c>
      <c r="B68" s="200"/>
      <c r="C68" s="6"/>
      <c r="D68" s="29"/>
      <c r="E68" s="14"/>
      <c r="F68" s="14"/>
      <c r="G68" s="167"/>
      <c r="H68" s="167"/>
    </row>
    <row r="69" spans="1:8" ht="12.75">
      <c r="A69" s="14" t="s">
        <v>65</v>
      </c>
      <c r="B69" s="200"/>
      <c r="C69" s="6"/>
      <c r="D69" s="29"/>
      <c r="E69" s="14"/>
      <c r="F69" s="14"/>
      <c r="G69" s="167"/>
      <c r="H69" s="167"/>
    </row>
    <row r="70" spans="1:8" ht="12.75">
      <c r="A70" s="14" t="s">
        <v>66</v>
      </c>
      <c r="B70" s="200"/>
      <c r="C70" s="6"/>
      <c r="D70" s="29"/>
      <c r="E70" s="14"/>
      <c r="F70" s="14"/>
      <c r="G70" s="167"/>
      <c r="H70" s="167"/>
    </row>
    <row r="71" spans="1:8" ht="12.75">
      <c r="A71" s="14" t="s">
        <v>67</v>
      </c>
      <c r="B71" s="200"/>
      <c r="C71" s="6"/>
      <c r="D71" s="29"/>
      <c r="E71" s="14"/>
      <c r="F71" s="14"/>
      <c r="G71" s="167"/>
      <c r="H71" s="167"/>
    </row>
    <row r="72" spans="1:8" ht="13.5" thickBot="1">
      <c r="A72" s="37" t="s">
        <v>68</v>
      </c>
      <c r="B72" s="201"/>
      <c r="C72" s="49"/>
      <c r="D72" s="29"/>
      <c r="E72" s="14"/>
      <c r="F72" s="14"/>
      <c r="G72" s="167"/>
      <c r="H72" s="167"/>
    </row>
    <row r="73" spans="1:8" ht="13.5" thickBot="1">
      <c r="A73" s="46" t="s">
        <v>69</v>
      </c>
      <c r="B73" s="50"/>
      <c r="C73" s="51">
        <f>SUM(C66:C72)</f>
        <v>0</v>
      </c>
      <c r="D73" s="52"/>
      <c r="E73" s="14"/>
      <c r="F73" s="14"/>
      <c r="G73" s="167"/>
      <c r="H73" s="167"/>
    </row>
    <row r="74" spans="1:8" ht="12.75">
      <c r="A74" s="53" t="s">
        <v>70</v>
      </c>
      <c r="B74" s="37"/>
      <c r="C74" s="35"/>
      <c r="D74" s="29"/>
      <c r="E74" s="14"/>
      <c r="F74" s="14"/>
      <c r="G74" s="167"/>
      <c r="H74" s="167"/>
    </row>
    <row r="75" spans="1:8" ht="12.75">
      <c r="A75" s="14" t="s">
        <v>64</v>
      </c>
      <c r="B75" s="6"/>
      <c r="C75" s="200"/>
      <c r="D75" s="29"/>
      <c r="E75" s="14"/>
      <c r="F75" s="14"/>
      <c r="G75" s="167"/>
      <c r="H75" s="167"/>
    </row>
    <row r="76" spans="1:8" ht="12.75">
      <c r="A76" s="14" t="s">
        <v>65</v>
      </c>
      <c r="B76" s="6"/>
      <c r="C76" s="200"/>
      <c r="D76" s="29"/>
      <c r="E76" s="14"/>
      <c r="F76" s="14"/>
      <c r="G76" s="167"/>
      <c r="H76" s="167"/>
    </row>
    <row r="77" spans="1:8" ht="12.75">
      <c r="A77" s="14" t="s">
        <v>66</v>
      </c>
      <c r="B77" s="6"/>
      <c r="C77" s="200"/>
      <c r="D77" s="29"/>
      <c r="E77" s="14"/>
      <c r="F77" s="14"/>
      <c r="G77" s="167"/>
      <c r="H77" s="167"/>
    </row>
    <row r="78" spans="1:8" ht="12.75">
      <c r="A78" s="14" t="s">
        <v>67</v>
      </c>
      <c r="B78" s="6"/>
      <c r="C78" s="200"/>
      <c r="D78" s="29"/>
      <c r="E78" s="14"/>
      <c r="F78" s="14"/>
      <c r="G78" s="167"/>
      <c r="H78" s="167"/>
    </row>
    <row r="79" spans="1:8" ht="13.5" thickBot="1">
      <c r="A79" s="37" t="s">
        <v>68</v>
      </c>
      <c r="B79" s="49"/>
      <c r="C79" s="200"/>
      <c r="D79" s="29"/>
      <c r="E79" s="14"/>
      <c r="F79" s="14"/>
      <c r="G79" s="167"/>
      <c r="H79" s="167"/>
    </row>
    <row r="80" spans="1:8" ht="13.5" thickBot="1">
      <c r="A80" s="46" t="s">
        <v>71</v>
      </c>
      <c r="B80" s="51">
        <f>SUM(B74:B79)</f>
        <v>0</v>
      </c>
      <c r="C80" s="35"/>
      <c r="D80" s="52"/>
      <c r="E80" s="14"/>
      <c r="F80" s="14"/>
      <c r="G80" s="167"/>
      <c r="H80" s="167"/>
    </row>
    <row r="81" spans="1:8" ht="15.75">
      <c r="A81" s="54" t="s">
        <v>72</v>
      </c>
      <c r="B81" s="55"/>
      <c r="C81" s="55"/>
      <c r="D81" s="56">
        <f>B80-C73</f>
        <v>0</v>
      </c>
      <c r="E81" s="57" t="str">
        <f>IF(D81&gt;0,"Überschuss","Unterdeckung")</f>
        <v>Unterdeckung</v>
      </c>
      <c r="F81" s="37"/>
      <c r="G81" s="167"/>
      <c r="H81" s="167"/>
    </row>
    <row r="82" spans="1:8" ht="12.75">
      <c r="A82" s="58" t="s">
        <v>73</v>
      </c>
      <c r="B82" s="59"/>
      <c r="C82" s="59"/>
      <c r="D82" s="60"/>
      <c r="E82" s="61"/>
      <c r="F82" s="61"/>
      <c r="G82" s="167"/>
      <c r="H82" s="167"/>
    </row>
    <row r="83" spans="1:8" ht="12.75">
      <c r="A83" s="36" t="s">
        <v>74</v>
      </c>
      <c r="B83" s="13"/>
      <c r="C83" s="62"/>
      <c r="D83" s="29"/>
      <c r="E83" s="63"/>
      <c r="F83" s="63"/>
      <c r="G83" s="167"/>
      <c r="H83" s="167"/>
    </row>
    <row r="84" spans="1:8" ht="12.75">
      <c r="A84" s="14" t="s">
        <v>75</v>
      </c>
      <c r="B84" s="6"/>
      <c r="C84" s="232"/>
      <c r="D84" s="29"/>
      <c r="E84" s="14"/>
      <c r="F84" s="14"/>
      <c r="G84" s="167"/>
      <c r="H84" s="167"/>
    </row>
    <row r="85" spans="1:8" ht="12.75">
      <c r="A85" s="64" t="s">
        <v>76</v>
      </c>
      <c r="B85" s="65"/>
      <c r="C85" s="232"/>
      <c r="D85" s="235" t="str">
        <f>IF(B85&gt;0,"Kreditaufnahme notwendig","Bis jetzt keine Darlehensaufnahme vorgesehen")</f>
        <v>Bis jetzt keine Darlehensaufnahme vorgesehen</v>
      </c>
      <c r="E85" s="236"/>
      <c r="F85" s="237"/>
      <c r="G85" s="167"/>
      <c r="H85" s="167"/>
    </row>
    <row r="86" spans="1:8" ht="13.5" thickBot="1">
      <c r="A86" s="37" t="s">
        <v>77</v>
      </c>
      <c r="B86" s="49"/>
      <c r="C86" s="232"/>
      <c r="D86" s="29"/>
      <c r="E86" s="66" t="str">
        <f>IF(B86&gt;F13,"Kreditrahmen überschritten","OK")</f>
        <v>OK</v>
      </c>
      <c r="F86" s="14"/>
      <c r="G86" s="167"/>
      <c r="H86" s="167"/>
    </row>
    <row r="87" spans="1:8" ht="13.5" thickBot="1">
      <c r="A87" s="67" t="s">
        <v>78</v>
      </c>
      <c r="B87" s="68">
        <f>SUM(B83:B86)</f>
        <v>0</v>
      </c>
      <c r="C87" s="62"/>
      <c r="D87" s="29"/>
      <c r="E87" s="14"/>
      <c r="F87" s="14"/>
      <c r="G87" s="167"/>
      <c r="H87" s="167"/>
    </row>
    <row r="88" spans="1:8" ht="12.75">
      <c r="A88" s="36" t="s">
        <v>79</v>
      </c>
      <c r="B88" s="62"/>
      <c r="C88" s="7"/>
      <c r="D88" s="29"/>
      <c r="E88" s="14"/>
      <c r="F88" s="14"/>
      <c r="G88" s="167"/>
      <c r="H88" s="167"/>
    </row>
    <row r="89" spans="1:8" ht="12.75">
      <c r="A89" s="14" t="s">
        <v>80</v>
      </c>
      <c r="B89" s="232"/>
      <c r="C89" s="6">
        <v>25500</v>
      </c>
      <c r="D89" s="29"/>
      <c r="E89" s="14"/>
      <c r="F89" s="14"/>
      <c r="G89" s="167"/>
      <c r="H89" s="167"/>
    </row>
    <row r="90" spans="1:8" ht="12.75">
      <c r="A90" s="14" t="s">
        <v>81</v>
      </c>
      <c r="B90" s="232"/>
      <c r="C90" s="6">
        <v>2000</v>
      </c>
      <c r="D90" s="29"/>
      <c r="E90" s="14"/>
      <c r="F90" s="14"/>
      <c r="G90" s="167"/>
      <c r="H90" s="167"/>
    </row>
    <row r="91" spans="1:8" ht="13.5" thickBot="1">
      <c r="A91" s="37" t="s">
        <v>82</v>
      </c>
      <c r="B91" s="233"/>
      <c r="C91" s="49">
        <v>6200</v>
      </c>
      <c r="D91" s="29"/>
      <c r="E91" s="14"/>
      <c r="F91" s="14"/>
      <c r="G91" s="167"/>
      <c r="H91" s="167"/>
    </row>
    <row r="92" spans="1:8" ht="13.5" thickBot="1">
      <c r="A92" s="69" t="s">
        <v>83</v>
      </c>
      <c r="B92" s="68"/>
      <c r="C92" s="70">
        <f>SUM(C88:C91)</f>
        <v>33700</v>
      </c>
      <c r="D92" s="29"/>
      <c r="E92" s="14"/>
      <c r="F92" s="14"/>
      <c r="G92" s="167"/>
      <c r="H92" s="167"/>
    </row>
    <row r="93" spans="1:8" ht="16.5" thickBot="1">
      <c r="A93" s="71" t="s">
        <v>84</v>
      </c>
      <c r="B93" s="72"/>
      <c r="C93" s="68"/>
      <c r="D93" s="73">
        <f>B87-C92</f>
        <v>-33700</v>
      </c>
      <c r="E93" s="74" t="str">
        <f>IF(D93&gt;0,"Überschuss","Unterdeckung")</f>
        <v>Unterdeckung</v>
      </c>
      <c r="F93" s="14"/>
      <c r="G93" s="167"/>
      <c r="H93" s="167"/>
    </row>
    <row r="94" spans="1:8" ht="13.5" thickBot="1">
      <c r="A94" s="75" t="s">
        <v>85</v>
      </c>
      <c r="B94" s="76"/>
      <c r="C94" s="77"/>
      <c r="D94" s="18"/>
      <c r="E94" s="14"/>
      <c r="F94" s="14"/>
      <c r="G94" s="167"/>
      <c r="H94" s="167"/>
    </row>
    <row r="95" spans="1:8" ht="12.75">
      <c r="A95" s="63" t="s">
        <v>86</v>
      </c>
      <c r="B95" s="234"/>
      <c r="C95" s="12">
        <v>11000</v>
      </c>
      <c r="D95" s="29"/>
      <c r="E95" s="14"/>
      <c r="F95" s="14"/>
      <c r="G95" s="167"/>
      <c r="H95" s="167"/>
    </row>
    <row r="96" spans="1:8" ht="12.75">
      <c r="A96" s="14" t="s">
        <v>87</v>
      </c>
      <c r="B96" s="232"/>
      <c r="C96" s="6">
        <v>3000</v>
      </c>
      <c r="D96" s="29"/>
      <c r="E96" s="14"/>
      <c r="F96" s="14"/>
      <c r="G96" s="167"/>
      <c r="H96" s="167"/>
    </row>
    <row r="97" spans="1:8" ht="12.75">
      <c r="A97" s="14" t="s">
        <v>88</v>
      </c>
      <c r="B97" s="232"/>
      <c r="C97" s="6"/>
      <c r="D97" s="29"/>
      <c r="E97" s="14"/>
      <c r="F97" s="14"/>
      <c r="G97" s="167"/>
      <c r="H97" s="167"/>
    </row>
    <row r="98" spans="1:8" ht="13.5" thickBot="1">
      <c r="A98" s="37" t="s">
        <v>89</v>
      </c>
      <c r="B98" s="233"/>
      <c r="C98" s="49"/>
      <c r="D98" s="29"/>
      <c r="E98" s="14"/>
      <c r="F98" s="14"/>
      <c r="G98" s="167"/>
      <c r="H98" s="167"/>
    </row>
    <row r="99" spans="1:8" ht="13.5" thickBot="1">
      <c r="A99" s="78" t="s">
        <v>90</v>
      </c>
      <c r="B99" s="76"/>
      <c r="C99" s="77">
        <f>SUM(C94:C98)</f>
        <v>14000</v>
      </c>
      <c r="D99" s="18"/>
      <c r="E99" s="14"/>
      <c r="F99" s="14"/>
      <c r="G99" s="167"/>
      <c r="H99" s="167"/>
    </row>
    <row r="100" spans="1:8" ht="12.75">
      <c r="A100" s="63" t="s">
        <v>91</v>
      </c>
      <c r="B100" s="12"/>
      <c r="C100" s="234"/>
      <c r="D100" s="29"/>
      <c r="E100" s="66" t="str">
        <f>IF(B100&lt;=B8,"OK","Unmöglich, es ist nicht soviel Bargeld voerhanden")</f>
        <v>OK</v>
      </c>
      <c r="F100" s="14"/>
      <c r="G100" s="167"/>
      <c r="H100" s="167"/>
    </row>
    <row r="101" spans="1:8" ht="12.75">
      <c r="A101" s="14" t="s">
        <v>92</v>
      </c>
      <c r="B101" s="6"/>
      <c r="C101" s="232"/>
      <c r="D101" s="29"/>
      <c r="E101" s="66" t="str">
        <f>IF(B101&lt;=B9,"OK","Unmöglich")</f>
        <v>OK</v>
      </c>
      <c r="F101" s="14"/>
      <c r="G101" s="167"/>
      <c r="H101" s="167"/>
    </row>
    <row r="102" spans="1:8" ht="12.75">
      <c r="A102" s="14" t="s">
        <v>93</v>
      </c>
      <c r="B102" s="6"/>
      <c r="C102" s="232"/>
      <c r="D102" s="29"/>
      <c r="E102" s="66" t="str">
        <f>IF(B102&lt;=B10,"OK","Unmöglich")</f>
        <v>OK</v>
      </c>
      <c r="F102" s="14"/>
      <c r="G102" s="167"/>
      <c r="H102" s="167"/>
    </row>
    <row r="103" spans="1:8" ht="13.5" thickBot="1">
      <c r="A103" t="s">
        <v>94</v>
      </c>
      <c r="B103" s="12"/>
      <c r="C103" s="232"/>
      <c r="D103" s="29"/>
      <c r="E103" s="14"/>
      <c r="F103" s="14"/>
      <c r="G103" s="167"/>
      <c r="H103" s="167"/>
    </row>
    <row r="104" spans="1:8" ht="13.5" thickBot="1">
      <c r="A104" s="79" t="s">
        <v>95</v>
      </c>
      <c r="B104" s="80">
        <f>SUM(B100:B103)</f>
        <v>0</v>
      </c>
      <c r="C104" s="62"/>
      <c r="D104" s="29"/>
      <c r="E104" s="14"/>
      <c r="F104" s="14"/>
      <c r="G104" s="167"/>
      <c r="H104" s="167"/>
    </row>
    <row r="105" spans="1:8" ht="16.5" thickBot="1">
      <c r="A105" s="79" t="s">
        <v>96</v>
      </c>
      <c r="B105" s="76"/>
      <c r="C105" s="76"/>
      <c r="D105" s="81">
        <f>B104-C99</f>
        <v>-14000</v>
      </c>
      <c r="E105" s="57" t="str">
        <f>IF(D105&gt;0,"Abbau v. liquiden Mitteln","Aufbau von liquiden Mitteln")</f>
        <v>Aufbau von liquiden Mitteln</v>
      </c>
      <c r="F105" s="37"/>
      <c r="G105" s="167"/>
      <c r="H105" s="167"/>
    </row>
    <row r="106" spans="1:8" ht="18.75" thickBot="1">
      <c r="A106" s="82" t="s">
        <v>97</v>
      </c>
      <c r="B106" s="83">
        <f>B104+B87+B80+B39</f>
        <v>79600</v>
      </c>
      <c r="C106" s="83">
        <f>C99+C92+C73+C64</f>
        <v>79600</v>
      </c>
      <c r="D106" s="84">
        <f>SUM(D18:D105)</f>
        <v>0</v>
      </c>
      <c r="E106" s="228" t="str">
        <f>IF(D106=0,"Planung OK","Weitere Maßnahmen setzen bis Ergebnis 0 ist.")</f>
        <v>Planung OK</v>
      </c>
      <c r="F106" s="229"/>
      <c r="G106" s="167"/>
      <c r="H106" s="167"/>
    </row>
    <row r="107" spans="1:8" ht="13.5" thickBot="1">
      <c r="A107" s="85" t="str">
        <f>IF(D106&lt;0,"Weitere Geldbeschaffung notwendig bis Kontrollert O ist","Geld verwenden: in Kassa oder Bank legen bis Kontrollwert 0 ist")</f>
        <v>Geld verwenden: in Kassa oder Bank legen bis Kontrollwert 0 ist</v>
      </c>
      <c r="B107" s="86"/>
      <c r="C107" s="87"/>
      <c r="D107" s="88" t="s">
        <v>98</v>
      </c>
      <c r="E107" s="230"/>
      <c r="F107" s="231"/>
      <c r="G107" s="167"/>
      <c r="H107" s="167"/>
    </row>
    <row r="108" spans="1:8" ht="12.75">
      <c r="A108" s="167"/>
      <c r="B108" s="167"/>
      <c r="C108" s="167"/>
      <c r="D108" s="167"/>
      <c r="E108" s="167"/>
      <c r="F108" s="167"/>
      <c r="G108" s="167"/>
      <c r="H108" s="167"/>
    </row>
    <row r="109" spans="1:8" ht="12.75">
      <c r="A109" s="167"/>
      <c r="B109" s="167"/>
      <c r="C109" s="167"/>
      <c r="D109" s="167"/>
      <c r="E109" s="167"/>
      <c r="F109" s="167"/>
      <c r="G109" s="167"/>
      <c r="H109" s="167"/>
    </row>
    <row r="110" spans="1:8" ht="12.75">
      <c r="A110" s="167"/>
      <c r="B110" s="167"/>
      <c r="C110" s="167"/>
      <c r="D110" s="167"/>
      <c r="E110" s="167"/>
      <c r="F110" s="167"/>
      <c r="G110" s="167"/>
      <c r="H110" s="167"/>
    </row>
    <row r="111" spans="1:8" ht="12.75">
      <c r="A111" s="167"/>
      <c r="B111" s="167"/>
      <c r="C111" s="167"/>
      <c r="D111" s="167"/>
      <c r="E111" s="167"/>
      <c r="F111" s="167"/>
      <c r="G111" s="167"/>
      <c r="H111" s="167"/>
    </row>
    <row r="112" spans="1:8" ht="12.75">
      <c r="A112" s="167"/>
      <c r="B112" s="167"/>
      <c r="C112" s="167"/>
      <c r="D112" s="167"/>
      <c r="E112" s="167"/>
      <c r="F112" s="167"/>
      <c r="G112" s="167"/>
      <c r="H112" s="167"/>
    </row>
    <row r="113" spans="1:8" ht="12.75">
      <c r="A113" s="167"/>
      <c r="B113" s="167"/>
      <c r="C113" s="167"/>
      <c r="D113" s="167"/>
      <c r="E113" s="167"/>
      <c r="F113" s="167"/>
      <c r="G113" s="167"/>
      <c r="H113" s="167"/>
    </row>
    <row r="114" spans="1:8" ht="12.75">
      <c r="A114" s="167"/>
      <c r="B114" s="167"/>
      <c r="C114" s="167"/>
      <c r="D114" s="167"/>
      <c r="E114" s="167"/>
      <c r="F114" s="167"/>
      <c r="G114" s="167"/>
      <c r="H114" s="167"/>
    </row>
    <row r="115" spans="1:8" ht="12.75">
      <c r="A115" s="167"/>
      <c r="B115" s="167"/>
      <c r="C115" s="167"/>
      <c r="D115" s="167"/>
      <c r="E115" s="167"/>
      <c r="F115" s="167"/>
      <c r="G115" s="167"/>
      <c r="H115" s="167"/>
    </row>
    <row r="116" spans="1:8" ht="12.75">
      <c r="A116" s="167"/>
      <c r="B116" s="167"/>
      <c r="C116" s="167"/>
      <c r="D116" s="167"/>
      <c r="E116" s="167"/>
      <c r="F116" s="167"/>
      <c r="G116" s="167"/>
      <c r="H116" s="167"/>
    </row>
    <row r="117" spans="1:8" ht="12.75">
      <c r="A117" s="167"/>
      <c r="B117" s="167"/>
      <c r="C117" s="167"/>
      <c r="D117" s="167"/>
      <c r="E117" s="167"/>
      <c r="F117" s="167"/>
      <c r="G117" s="167"/>
      <c r="H117" s="167"/>
    </row>
    <row r="118" spans="1:8" ht="12.75">
      <c r="A118" s="167"/>
      <c r="B118" s="167"/>
      <c r="C118" s="167"/>
      <c r="D118" s="167"/>
      <c r="E118" s="167"/>
      <c r="F118" s="167"/>
      <c r="G118" s="167"/>
      <c r="H118" s="167"/>
    </row>
    <row r="119" spans="1:8" ht="12.75">
      <c r="A119" s="167"/>
      <c r="B119" s="167"/>
      <c r="C119" s="167"/>
      <c r="D119" s="167"/>
      <c r="E119" s="167"/>
      <c r="F119" s="167"/>
      <c r="G119" s="167"/>
      <c r="H119" s="167"/>
    </row>
    <row r="120" spans="1:8" ht="12.75">
      <c r="A120" s="167"/>
      <c r="B120" s="167"/>
      <c r="C120" s="167"/>
      <c r="D120" s="167"/>
      <c r="E120" s="167"/>
      <c r="F120" s="167"/>
      <c r="G120" s="167"/>
      <c r="H120" s="167"/>
    </row>
    <row r="121" spans="1:8" ht="12.75">
      <c r="A121" s="167"/>
      <c r="B121" s="167"/>
      <c r="C121" s="167"/>
      <c r="D121" s="167"/>
      <c r="E121" s="167"/>
      <c r="F121" s="167"/>
      <c r="G121" s="167"/>
      <c r="H121" s="167"/>
    </row>
    <row r="122" spans="1:8" ht="12.75">
      <c r="A122" s="167"/>
      <c r="B122" s="167"/>
      <c r="C122" s="167"/>
      <c r="D122" s="167"/>
      <c r="E122" s="167"/>
      <c r="F122" s="167"/>
      <c r="G122" s="167"/>
      <c r="H122" s="167"/>
    </row>
    <row r="123" spans="1:8" ht="12.75">
      <c r="A123" s="167"/>
      <c r="B123" s="167"/>
      <c r="C123" s="167"/>
      <c r="D123" s="167"/>
      <c r="E123" s="167"/>
      <c r="F123" s="167"/>
      <c r="G123" s="167"/>
      <c r="H123" s="167"/>
    </row>
  </sheetData>
  <sheetProtection selectLockedCells="1"/>
  <protectedRanges>
    <protectedRange sqref="B8:B13 F12 B20:B38" name="Bereich1"/>
  </protectedRanges>
  <mergeCells count="18">
    <mergeCell ref="A1:F1"/>
    <mergeCell ref="A3:F3"/>
    <mergeCell ref="D4:F6"/>
    <mergeCell ref="E106:F107"/>
    <mergeCell ref="C75:C79"/>
    <mergeCell ref="C84:C86"/>
    <mergeCell ref="B89:B91"/>
    <mergeCell ref="B95:B98"/>
    <mergeCell ref="D85:F85"/>
    <mergeCell ref="C100:C103"/>
    <mergeCell ref="B67:B72"/>
    <mergeCell ref="A16:F16"/>
    <mergeCell ref="C19:C38"/>
    <mergeCell ref="B41:B63"/>
    <mergeCell ref="A2:F2"/>
    <mergeCell ref="B4:C4"/>
    <mergeCell ref="B5:C5"/>
    <mergeCell ref="B6:C6"/>
  </mergeCells>
  <printOptions gridLines="1"/>
  <pageMargins left="0.787401575" right="0.787401575" top="0.984251969" bottom="0.984251969" header="0.511811023" footer="0.511811023"/>
  <pageSetup fitToHeight="1" fitToWidth="1" horizontalDpi="360" verticalDpi="360" orientation="portrait" paperSize="9" scale="47" r:id="rId1"/>
  <headerFooter alignWithMargins="0">
    <oddHeader>&amp;C&amp;A</oddHeader>
    <oddFooter>&amp;CSeite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2"/>
  <sheetViews>
    <sheetView zoomScale="85" zoomScaleNormal="85" zoomScalePageLayoutView="0" workbookViewId="0" topLeftCell="A2">
      <pane ySplit="16" topLeftCell="A96" activePane="bottomLeft" state="frozen"/>
      <selection pane="topLeft" activeCell="A2" sqref="A2"/>
      <selection pane="bottomLeft" activeCell="D39" sqref="D39"/>
    </sheetView>
  </sheetViews>
  <sheetFormatPr defaultColWidth="11.421875" defaultRowHeight="12.75"/>
  <cols>
    <col min="1" max="1" width="38.421875" style="0" customWidth="1"/>
    <col min="2" max="2" width="21.57421875" style="0" customWidth="1"/>
    <col min="3" max="3" width="27.421875" style="0" customWidth="1"/>
    <col min="4" max="4" width="20.00390625" style="0" customWidth="1"/>
    <col min="5" max="5" width="17.421875" style="0" customWidth="1"/>
    <col min="6" max="6" width="21.8515625" style="0" customWidth="1"/>
  </cols>
  <sheetData>
    <row r="1" spans="1:6" ht="21" thickBot="1">
      <c r="A1" s="213" t="s">
        <v>0</v>
      </c>
      <c r="B1" s="214"/>
      <c r="C1" s="214"/>
      <c r="D1" s="214"/>
      <c r="E1" s="214"/>
      <c r="F1" s="215"/>
    </row>
    <row r="2" spans="1:15" ht="30.75" thickBot="1">
      <c r="A2" s="260" t="s">
        <v>1</v>
      </c>
      <c r="B2" s="260"/>
      <c r="C2" s="260"/>
      <c r="D2" s="260"/>
      <c r="E2" s="260"/>
      <c r="F2" s="261"/>
      <c r="G2" s="171"/>
      <c r="H2" s="171"/>
      <c r="I2" s="171"/>
      <c r="J2" s="171"/>
      <c r="K2" s="171"/>
      <c r="L2" s="171"/>
      <c r="M2" s="171"/>
      <c r="N2" s="171"/>
      <c r="O2" s="171"/>
    </row>
    <row r="3" spans="1:15" ht="30.75" thickBot="1">
      <c r="A3" s="247" t="s">
        <v>2</v>
      </c>
      <c r="B3" s="248"/>
      <c r="C3" s="248"/>
      <c r="D3" s="248"/>
      <c r="E3" s="248"/>
      <c r="F3" s="249"/>
      <c r="G3" s="171"/>
      <c r="H3" s="171"/>
      <c r="I3" s="171"/>
      <c r="J3" s="171"/>
      <c r="K3" s="171"/>
      <c r="L3" s="171"/>
      <c r="M3" s="171"/>
      <c r="N3" s="171"/>
      <c r="O3" s="171"/>
    </row>
    <row r="4" spans="1:15" ht="21" thickBot="1">
      <c r="A4" s="89" t="s">
        <v>3</v>
      </c>
      <c r="B4" s="262">
        <v>40544</v>
      </c>
      <c r="C4" s="263"/>
      <c r="D4" s="250" t="s">
        <v>100</v>
      </c>
      <c r="E4" s="251"/>
      <c r="F4" s="252"/>
      <c r="G4" s="171"/>
      <c r="H4" s="171"/>
      <c r="I4" s="171"/>
      <c r="J4" s="171"/>
      <c r="K4" s="171"/>
      <c r="L4" s="171"/>
      <c r="M4" s="171"/>
      <c r="N4" s="171"/>
      <c r="O4" s="171"/>
    </row>
    <row r="5" spans="1:15" ht="20.25">
      <c r="A5" s="90" t="s">
        <v>5</v>
      </c>
      <c r="B5" s="262">
        <v>40908</v>
      </c>
      <c r="C5" s="263"/>
      <c r="D5" s="253"/>
      <c r="E5" s="254"/>
      <c r="F5" s="255"/>
      <c r="G5" s="171"/>
      <c r="H5" s="171"/>
      <c r="I5" s="171"/>
      <c r="J5" s="171"/>
      <c r="K5" s="171"/>
      <c r="L5" s="171"/>
      <c r="M5" s="171"/>
      <c r="N5" s="171"/>
      <c r="O5" s="171"/>
    </row>
    <row r="6" spans="1:15" ht="21" thickBot="1">
      <c r="A6" s="90" t="s">
        <v>6</v>
      </c>
      <c r="B6" s="238">
        <v>2011</v>
      </c>
      <c r="C6" s="239"/>
      <c r="D6" s="242"/>
      <c r="E6" s="256"/>
      <c r="F6" s="243"/>
      <c r="G6" s="171"/>
      <c r="H6" s="171"/>
      <c r="I6" s="171"/>
      <c r="J6" s="171"/>
      <c r="K6" s="171"/>
      <c r="L6" s="171"/>
      <c r="M6" s="171"/>
      <c r="N6" s="171"/>
      <c r="O6" s="171"/>
    </row>
    <row r="7" spans="1:15" ht="38.25">
      <c r="A7" s="91"/>
      <c r="B7" s="92" t="s">
        <v>7</v>
      </c>
      <c r="C7" s="92" t="s">
        <v>99</v>
      </c>
      <c r="D7" s="171"/>
      <c r="E7" s="171"/>
      <c r="F7" s="171"/>
      <c r="G7" s="171"/>
      <c r="H7" s="171"/>
      <c r="I7" s="171"/>
      <c r="J7" s="171"/>
      <c r="K7" s="171"/>
      <c r="L7" s="171"/>
      <c r="M7" s="171"/>
      <c r="N7" s="171"/>
      <c r="O7" s="171"/>
    </row>
    <row r="8" spans="1:15" ht="15">
      <c r="A8" s="93" t="s">
        <v>8</v>
      </c>
      <c r="B8" s="16">
        <v>2000</v>
      </c>
      <c r="C8" s="16">
        <f>B8+C95-B100</f>
        <v>0</v>
      </c>
      <c r="D8" s="171"/>
      <c r="E8" s="171"/>
      <c r="F8" s="171"/>
      <c r="G8" s="171"/>
      <c r="H8" s="171"/>
      <c r="I8" s="171"/>
      <c r="J8" s="171"/>
      <c r="K8" s="171"/>
      <c r="L8" s="171"/>
      <c r="M8" s="171"/>
      <c r="N8" s="171"/>
      <c r="O8" s="171"/>
    </row>
    <row r="9" spans="1:15" ht="15">
      <c r="A9" s="93" t="s">
        <v>9</v>
      </c>
      <c r="B9" s="16">
        <v>8000</v>
      </c>
      <c r="C9" s="16">
        <f>B9+C96-B101</f>
        <v>0</v>
      </c>
      <c r="D9" s="171"/>
      <c r="E9" s="171"/>
      <c r="F9" s="171"/>
      <c r="G9" s="171"/>
      <c r="H9" s="171"/>
      <c r="I9" s="171"/>
      <c r="J9" s="171"/>
      <c r="K9" s="171"/>
      <c r="L9" s="171"/>
      <c r="M9" s="171"/>
      <c r="N9" s="171"/>
      <c r="O9" s="171"/>
    </row>
    <row r="10" spans="1:15" ht="15.75" thickBot="1">
      <c r="A10" s="94" t="s">
        <v>10</v>
      </c>
      <c r="B10" s="95">
        <v>3600</v>
      </c>
      <c r="C10" s="95">
        <f>B10+C97-B102</f>
        <v>0</v>
      </c>
      <c r="D10" s="171"/>
      <c r="E10" s="171"/>
      <c r="F10" s="171"/>
      <c r="G10" s="171"/>
      <c r="H10" s="171"/>
      <c r="I10" s="171"/>
      <c r="J10" s="171"/>
      <c r="K10" s="171"/>
      <c r="L10" s="171"/>
      <c r="M10" s="171"/>
      <c r="N10" s="171"/>
      <c r="O10" s="171"/>
    </row>
    <row r="11" spans="1:15" ht="15">
      <c r="A11" s="96" t="s">
        <v>11</v>
      </c>
      <c r="B11" s="97"/>
      <c r="C11" s="97">
        <f>B11+B103-C98</f>
        <v>0</v>
      </c>
      <c r="D11" s="171"/>
      <c r="E11" s="171"/>
      <c r="F11" s="171"/>
      <c r="G11" s="171"/>
      <c r="H11" s="171"/>
      <c r="I11" s="171"/>
      <c r="J11" s="171"/>
      <c r="K11" s="171"/>
      <c r="L11" s="171"/>
      <c r="M11" s="171"/>
      <c r="N11" s="171"/>
      <c r="O11" s="171"/>
    </row>
    <row r="12" spans="1:15" ht="15">
      <c r="A12" s="93" t="s">
        <v>12</v>
      </c>
      <c r="B12" s="16"/>
      <c r="C12" s="16">
        <f>B12+B86-C91</f>
        <v>0</v>
      </c>
      <c r="D12" s="93" t="s">
        <v>13</v>
      </c>
      <c r="E12" s="98"/>
      <c r="F12" s="16">
        <v>15000</v>
      </c>
      <c r="G12" s="171"/>
      <c r="H12" s="171"/>
      <c r="I12" s="171"/>
      <c r="J12" s="171"/>
      <c r="K12" s="171"/>
      <c r="L12" s="171"/>
      <c r="M12" s="171"/>
      <c r="N12" s="171"/>
      <c r="O12" s="171"/>
    </row>
    <row r="13" spans="1:15" ht="15.75" thickBot="1">
      <c r="A13" s="94" t="s">
        <v>14</v>
      </c>
      <c r="B13" s="95">
        <v>10000</v>
      </c>
      <c r="C13" s="95">
        <f>B13+B85-C90</f>
        <v>14200</v>
      </c>
      <c r="D13" s="94" t="s">
        <v>15</v>
      </c>
      <c r="E13" s="177"/>
      <c r="F13" s="95">
        <f>F12-B12</f>
        <v>15000</v>
      </c>
      <c r="G13" s="171"/>
      <c r="H13" s="171"/>
      <c r="I13" s="171"/>
      <c r="J13" s="171"/>
      <c r="K13" s="171"/>
      <c r="L13" s="171"/>
      <c r="M13" s="171"/>
      <c r="N13" s="171"/>
      <c r="O13" s="171"/>
    </row>
    <row r="14" spans="1:15" ht="15">
      <c r="A14" s="175"/>
      <c r="B14" s="176"/>
      <c r="C14" s="176"/>
      <c r="D14" s="171"/>
      <c r="E14" s="171"/>
      <c r="F14" s="171"/>
      <c r="G14" s="171"/>
      <c r="H14" s="171"/>
      <c r="I14" s="171"/>
      <c r="J14" s="171"/>
      <c r="K14" s="171"/>
      <c r="L14" s="171"/>
      <c r="M14" s="171"/>
      <c r="N14" s="171"/>
      <c r="O14" s="171"/>
    </row>
    <row r="15" spans="1:15" ht="15.75" thickBot="1">
      <c r="A15" s="175"/>
      <c r="B15" s="176"/>
      <c r="C15" s="176"/>
      <c r="D15" s="171"/>
      <c r="E15" s="171"/>
      <c r="F15" s="171"/>
      <c r="G15" s="171"/>
      <c r="H15" s="171"/>
      <c r="I15" s="171"/>
      <c r="J15" s="171"/>
      <c r="K15" s="171"/>
      <c r="L15" s="171"/>
      <c r="M15" s="171"/>
      <c r="N15" s="171"/>
      <c r="O15" s="171"/>
    </row>
    <row r="16" spans="1:15" ht="21" thickBot="1">
      <c r="A16" s="257" t="s">
        <v>16</v>
      </c>
      <c r="B16" s="258"/>
      <c r="C16" s="258"/>
      <c r="D16" s="258"/>
      <c r="E16" s="258"/>
      <c r="F16" s="259"/>
      <c r="G16" s="171"/>
      <c r="H16" s="171"/>
      <c r="I16" s="171"/>
      <c r="J16" s="171"/>
      <c r="K16" s="171"/>
      <c r="L16" s="171"/>
      <c r="M16" s="171"/>
      <c r="N16" s="171"/>
      <c r="O16" s="171"/>
    </row>
    <row r="17" spans="1:15" ht="16.5" thickBot="1">
      <c r="A17" s="100"/>
      <c r="B17" s="101" t="s">
        <v>17</v>
      </c>
      <c r="C17" s="101" t="s">
        <v>18</v>
      </c>
      <c r="D17" s="102" t="s">
        <v>19</v>
      </c>
      <c r="E17" s="103" t="s">
        <v>20</v>
      </c>
      <c r="F17" s="103" t="s">
        <v>21</v>
      </c>
      <c r="G17" s="171"/>
      <c r="H17" s="171"/>
      <c r="I17" s="171"/>
      <c r="J17" s="171"/>
      <c r="K17" s="171"/>
      <c r="L17" s="171"/>
      <c r="M17" s="171"/>
      <c r="N17" s="171"/>
      <c r="O17" s="171"/>
    </row>
    <row r="18" spans="1:15" ht="12.75">
      <c r="A18" s="104" t="s">
        <v>22</v>
      </c>
      <c r="B18" s="105"/>
      <c r="C18" s="106"/>
      <c r="D18" s="107"/>
      <c r="E18" s="107"/>
      <c r="F18" s="107"/>
      <c r="G18" s="171"/>
      <c r="H18" s="171"/>
      <c r="I18" s="171"/>
      <c r="J18" s="171"/>
      <c r="K18" s="171"/>
      <c r="L18" s="171"/>
      <c r="M18" s="171"/>
      <c r="N18" s="171"/>
      <c r="O18" s="171"/>
    </row>
    <row r="19" spans="1:15" ht="12.75">
      <c r="A19" s="108" t="s">
        <v>23</v>
      </c>
      <c r="B19" s="109"/>
      <c r="C19" s="205"/>
      <c r="D19" s="110"/>
      <c r="E19" s="98"/>
      <c r="F19" s="98"/>
      <c r="G19" s="171"/>
      <c r="H19" s="171"/>
      <c r="I19" s="171"/>
      <c r="J19" s="171"/>
      <c r="K19" s="171"/>
      <c r="L19" s="171"/>
      <c r="M19" s="171"/>
      <c r="N19" s="171"/>
      <c r="O19" s="171"/>
    </row>
    <row r="20" spans="1:15" ht="12.75">
      <c r="A20" s="111" t="s">
        <v>24</v>
      </c>
      <c r="B20" s="112">
        <v>29000</v>
      </c>
      <c r="C20" s="206"/>
      <c r="D20" s="110"/>
      <c r="E20" s="98"/>
      <c r="F20" s="98"/>
      <c r="G20" s="171"/>
      <c r="H20" s="171"/>
      <c r="I20" s="171"/>
      <c r="J20" s="171"/>
      <c r="K20" s="171"/>
      <c r="L20" s="171"/>
      <c r="M20" s="171"/>
      <c r="N20" s="171"/>
      <c r="O20" s="171"/>
    </row>
    <row r="21" spans="1:15" ht="12.75">
      <c r="A21" s="111" t="s">
        <v>25</v>
      </c>
      <c r="B21" s="112">
        <v>21800</v>
      </c>
      <c r="C21" s="206"/>
      <c r="D21" s="110"/>
      <c r="E21" s="98"/>
      <c r="F21" s="98"/>
      <c r="G21" s="171"/>
      <c r="H21" s="171"/>
      <c r="I21" s="171"/>
      <c r="J21" s="171"/>
      <c r="K21" s="171"/>
      <c r="L21" s="171"/>
      <c r="M21" s="171"/>
      <c r="N21" s="171"/>
      <c r="O21" s="171"/>
    </row>
    <row r="22" spans="1:15" ht="12.75">
      <c r="A22" s="111" t="s">
        <v>26</v>
      </c>
      <c r="B22" s="112"/>
      <c r="C22" s="206"/>
      <c r="D22" s="110"/>
      <c r="E22" s="98"/>
      <c r="F22" s="98"/>
      <c r="G22" s="171"/>
      <c r="H22" s="171"/>
      <c r="I22" s="171"/>
      <c r="J22" s="171"/>
      <c r="K22" s="171"/>
      <c r="L22" s="171"/>
      <c r="M22" s="171"/>
      <c r="N22" s="171"/>
      <c r="O22" s="171"/>
    </row>
    <row r="23" spans="1:15" ht="12.75">
      <c r="A23" s="111" t="s">
        <v>27</v>
      </c>
      <c r="B23" s="112"/>
      <c r="C23" s="206"/>
      <c r="D23" s="110"/>
      <c r="E23" s="98"/>
      <c r="F23" s="98"/>
      <c r="G23" s="171"/>
      <c r="H23" s="171"/>
      <c r="I23" s="171"/>
      <c r="J23" s="171"/>
      <c r="K23" s="171"/>
      <c r="L23" s="171"/>
      <c r="M23" s="171"/>
      <c r="N23" s="171"/>
      <c r="O23" s="171"/>
    </row>
    <row r="24" spans="1:15" ht="12.75">
      <c r="A24" s="111" t="s">
        <v>28</v>
      </c>
      <c r="B24" s="112"/>
      <c r="C24" s="206"/>
      <c r="D24" s="110"/>
      <c r="E24" s="98"/>
      <c r="F24" s="98"/>
      <c r="G24" s="171"/>
      <c r="H24" s="171"/>
      <c r="I24" s="171"/>
      <c r="J24" s="171"/>
      <c r="K24" s="171"/>
      <c r="L24" s="171"/>
      <c r="M24" s="171"/>
      <c r="N24" s="171"/>
      <c r="O24" s="171"/>
    </row>
    <row r="25" spans="1:15" ht="12.75">
      <c r="A25" s="111" t="s">
        <v>26</v>
      </c>
      <c r="B25" s="112"/>
      <c r="C25" s="206"/>
      <c r="D25" s="110"/>
      <c r="E25" s="98"/>
      <c r="F25" s="98"/>
      <c r="G25" s="171"/>
      <c r="H25" s="171"/>
      <c r="I25" s="171"/>
      <c r="J25" s="171"/>
      <c r="K25" s="171"/>
      <c r="L25" s="171"/>
      <c r="M25" s="171"/>
      <c r="N25" s="171"/>
      <c r="O25" s="171"/>
    </row>
    <row r="26" spans="1:15" ht="12.75">
      <c r="A26" s="111" t="s">
        <v>29</v>
      </c>
      <c r="B26" s="112"/>
      <c r="C26" s="206"/>
      <c r="D26" s="110"/>
      <c r="E26" s="98"/>
      <c r="F26" s="98"/>
      <c r="G26" s="171"/>
      <c r="H26" s="171"/>
      <c r="I26" s="171"/>
      <c r="J26" s="171"/>
      <c r="K26" s="171"/>
      <c r="L26" s="171"/>
      <c r="M26" s="171"/>
      <c r="N26" s="171"/>
      <c r="O26" s="171"/>
    </row>
    <row r="27" spans="1:15" ht="12.75">
      <c r="A27" s="111" t="s">
        <v>30</v>
      </c>
      <c r="B27" s="112">
        <v>3600</v>
      </c>
      <c r="C27" s="206"/>
      <c r="D27" s="110"/>
      <c r="E27" s="98"/>
      <c r="F27" s="98"/>
      <c r="G27" s="171"/>
      <c r="H27" s="171"/>
      <c r="I27" s="171"/>
      <c r="J27" s="171"/>
      <c r="K27" s="171"/>
      <c r="L27" s="171"/>
      <c r="M27" s="171"/>
      <c r="N27" s="171"/>
      <c r="O27" s="171"/>
    </row>
    <row r="28" spans="1:15" ht="12.75">
      <c r="A28" s="111" t="s">
        <v>31</v>
      </c>
      <c r="B28" s="112"/>
      <c r="C28" s="206"/>
      <c r="D28" s="110"/>
      <c r="E28" s="98"/>
      <c r="F28" s="98"/>
      <c r="G28" s="171"/>
      <c r="H28" s="171"/>
      <c r="I28" s="171"/>
      <c r="J28" s="171"/>
      <c r="K28" s="171"/>
      <c r="L28" s="171"/>
      <c r="M28" s="171"/>
      <c r="N28" s="171"/>
      <c r="O28" s="171"/>
    </row>
    <row r="29" spans="1:15" ht="12.75">
      <c r="A29" s="111" t="s">
        <v>32</v>
      </c>
      <c r="B29" s="112"/>
      <c r="C29" s="206"/>
      <c r="D29" s="110"/>
      <c r="E29" s="98"/>
      <c r="F29" s="98"/>
      <c r="G29" s="171"/>
      <c r="H29" s="171"/>
      <c r="I29" s="171"/>
      <c r="J29" s="171"/>
      <c r="K29" s="171"/>
      <c r="L29" s="171"/>
      <c r="M29" s="171"/>
      <c r="N29" s="171"/>
      <c r="O29" s="171"/>
    </row>
    <row r="30" spans="1:15" ht="12.75">
      <c r="A30" s="111" t="s">
        <v>33</v>
      </c>
      <c r="B30" s="112">
        <v>7200</v>
      </c>
      <c r="C30" s="206"/>
      <c r="D30" s="110"/>
      <c r="E30" s="98"/>
      <c r="F30" s="98"/>
      <c r="G30" s="171"/>
      <c r="H30" s="171"/>
      <c r="I30" s="171"/>
      <c r="J30" s="171"/>
      <c r="K30" s="171"/>
      <c r="L30" s="171"/>
      <c r="M30" s="171"/>
      <c r="N30" s="171"/>
      <c r="O30" s="171"/>
    </row>
    <row r="31" spans="1:15" ht="12.75">
      <c r="A31" s="111" t="s">
        <v>34</v>
      </c>
      <c r="B31" s="112">
        <v>15000</v>
      </c>
      <c r="C31" s="206"/>
      <c r="D31" s="110"/>
      <c r="E31" s="98"/>
      <c r="F31" s="98"/>
      <c r="G31" s="171"/>
      <c r="H31" s="171"/>
      <c r="I31" s="171"/>
      <c r="J31" s="171"/>
      <c r="K31" s="171"/>
      <c r="L31" s="171"/>
      <c r="M31" s="171"/>
      <c r="N31" s="171"/>
      <c r="O31" s="171"/>
    </row>
    <row r="32" spans="1:15" ht="12.75">
      <c r="A32" s="111"/>
      <c r="B32" s="112"/>
      <c r="C32" s="206"/>
      <c r="D32" s="110"/>
      <c r="E32" s="98"/>
      <c r="F32" s="98"/>
      <c r="G32" s="171"/>
      <c r="H32" s="171"/>
      <c r="I32" s="171"/>
      <c r="J32" s="171"/>
      <c r="K32" s="171"/>
      <c r="L32" s="171"/>
      <c r="M32" s="171"/>
      <c r="N32" s="171"/>
      <c r="O32" s="171"/>
    </row>
    <row r="33" spans="1:15" ht="12.75">
      <c r="A33" s="108" t="s">
        <v>35</v>
      </c>
      <c r="B33" s="112"/>
      <c r="C33" s="206"/>
      <c r="D33" s="110"/>
      <c r="E33" s="98"/>
      <c r="F33" s="98"/>
      <c r="G33" s="171"/>
      <c r="H33" s="171"/>
      <c r="I33" s="171"/>
      <c r="J33" s="171"/>
      <c r="K33" s="171"/>
      <c r="L33" s="171"/>
      <c r="M33" s="171"/>
      <c r="N33" s="171"/>
      <c r="O33" s="171"/>
    </row>
    <row r="34" spans="1:15" ht="12.75">
      <c r="A34" s="111" t="s">
        <v>36</v>
      </c>
      <c r="B34" s="112"/>
      <c r="C34" s="206"/>
      <c r="D34" s="110"/>
      <c r="E34" s="98"/>
      <c r="F34" s="98"/>
      <c r="G34" s="171"/>
      <c r="H34" s="171"/>
      <c r="I34" s="171"/>
      <c r="J34" s="171"/>
      <c r="K34" s="171"/>
      <c r="L34" s="171"/>
      <c r="M34" s="171"/>
      <c r="N34" s="171"/>
      <c r="O34" s="171"/>
    </row>
    <row r="35" spans="1:15" ht="12.75">
      <c r="A35" s="111" t="s">
        <v>37</v>
      </c>
      <c r="B35" s="112"/>
      <c r="C35" s="206"/>
      <c r="D35" s="110"/>
      <c r="E35" s="98"/>
      <c r="F35" s="98"/>
      <c r="G35" s="171"/>
      <c r="H35" s="171"/>
      <c r="I35" s="171"/>
      <c r="J35" s="171"/>
      <c r="K35" s="171"/>
      <c r="L35" s="171"/>
      <c r="M35" s="171"/>
      <c r="N35" s="171"/>
      <c r="O35" s="171"/>
    </row>
    <row r="36" spans="1:15" ht="12.75">
      <c r="A36" s="111" t="s">
        <v>38</v>
      </c>
      <c r="B36" s="112"/>
      <c r="C36" s="206"/>
      <c r="D36" s="110"/>
      <c r="E36" s="98"/>
      <c r="F36" s="98"/>
      <c r="G36" s="171"/>
      <c r="H36" s="171"/>
      <c r="I36" s="171"/>
      <c r="J36" s="171"/>
      <c r="K36" s="171"/>
      <c r="L36" s="171"/>
      <c r="M36" s="171"/>
      <c r="N36" s="171"/>
      <c r="O36" s="171"/>
    </row>
    <row r="37" spans="1:15" ht="12.75">
      <c r="A37" s="111" t="s">
        <v>39</v>
      </c>
      <c r="B37" s="112"/>
      <c r="C37" s="206"/>
      <c r="D37" s="110"/>
      <c r="E37" s="98"/>
      <c r="F37" s="98"/>
      <c r="G37" s="171"/>
      <c r="H37" s="171"/>
      <c r="I37" s="171"/>
      <c r="J37" s="171"/>
      <c r="K37" s="171"/>
      <c r="L37" s="171"/>
      <c r="M37" s="171"/>
      <c r="N37" s="171"/>
      <c r="O37" s="171"/>
    </row>
    <row r="38" spans="1:15" ht="13.5" thickBot="1">
      <c r="A38" s="111"/>
      <c r="B38" s="113"/>
      <c r="C38" s="206"/>
      <c r="D38" s="110"/>
      <c r="E38" s="98"/>
      <c r="F38" s="98"/>
      <c r="G38" s="171"/>
      <c r="H38" s="171"/>
      <c r="I38" s="171"/>
      <c r="J38" s="171"/>
      <c r="K38" s="171"/>
      <c r="L38" s="171"/>
      <c r="M38" s="171"/>
      <c r="N38" s="171"/>
      <c r="O38" s="171"/>
    </row>
    <row r="39" spans="1:15" ht="13.5" thickBot="1">
      <c r="A39" s="114" t="s">
        <v>40</v>
      </c>
      <c r="B39" s="115">
        <f>SUM(B18:B38)</f>
        <v>76600</v>
      </c>
      <c r="C39" s="35"/>
      <c r="D39" s="110"/>
      <c r="E39" s="98"/>
      <c r="F39" s="98"/>
      <c r="G39" s="171"/>
      <c r="H39" s="171"/>
      <c r="I39" s="171"/>
      <c r="J39" s="171"/>
      <c r="K39" s="171"/>
      <c r="L39" s="171"/>
      <c r="M39" s="171"/>
      <c r="N39" s="171"/>
      <c r="O39" s="171"/>
    </row>
    <row r="40" spans="1:15" ht="12.75">
      <c r="A40" s="116" t="s">
        <v>41</v>
      </c>
      <c r="B40" s="35"/>
      <c r="C40" s="16"/>
      <c r="D40" s="110"/>
      <c r="E40" s="98"/>
      <c r="F40" s="98"/>
      <c r="G40" s="171"/>
      <c r="H40" s="171"/>
      <c r="I40" s="171"/>
      <c r="J40" s="171"/>
      <c r="K40" s="171"/>
      <c r="L40" s="171"/>
      <c r="M40" s="171"/>
      <c r="N40" s="171"/>
      <c r="O40" s="171"/>
    </row>
    <row r="41" spans="1:15" ht="12.75">
      <c r="A41" s="98" t="s">
        <v>42</v>
      </c>
      <c r="B41" s="200"/>
      <c r="C41" s="16">
        <v>13000</v>
      </c>
      <c r="D41" s="110"/>
      <c r="E41" s="98"/>
      <c r="F41" s="98"/>
      <c r="G41" s="171"/>
      <c r="H41" s="171"/>
      <c r="I41" s="171"/>
      <c r="J41" s="171"/>
      <c r="K41" s="171"/>
      <c r="L41" s="171"/>
      <c r="M41" s="171"/>
      <c r="N41" s="171"/>
      <c r="O41" s="171"/>
    </row>
    <row r="42" spans="1:15" ht="12.75">
      <c r="A42" s="98" t="s">
        <v>43</v>
      </c>
      <c r="B42" s="200"/>
      <c r="C42" s="16"/>
      <c r="D42" s="110"/>
      <c r="E42" s="98"/>
      <c r="F42" s="98"/>
      <c r="G42" s="171"/>
      <c r="H42" s="171"/>
      <c r="I42" s="171"/>
      <c r="J42" s="171"/>
      <c r="K42" s="171"/>
      <c r="L42" s="171"/>
      <c r="M42" s="171"/>
      <c r="N42" s="171"/>
      <c r="O42" s="171"/>
    </row>
    <row r="43" spans="1:15" ht="12.75">
      <c r="A43" s="98" t="s">
        <v>44</v>
      </c>
      <c r="B43" s="200"/>
      <c r="C43" s="16"/>
      <c r="D43" s="110"/>
      <c r="E43" s="98"/>
      <c r="F43" s="98"/>
      <c r="G43" s="171"/>
      <c r="H43" s="171"/>
      <c r="I43" s="171"/>
      <c r="J43" s="171"/>
      <c r="K43" s="171"/>
      <c r="L43" s="171"/>
      <c r="M43" s="171"/>
      <c r="N43" s="171"/>
      <c r="O43" s="171"/>
    </row>
    <row r="44" spans="1:15" ht="12.75">
      <c r="A44" s="98" t="s">
        <v>45</v>
      </c>
      <c r="B44" s="200"/>
      <c r="C44" s="16"/>
      <c r="D44" s="110"/>
      <c r="E44" s="98"/>
      <c r="F44" s="98"/>
      <c r="G44" s="171"/>
      <c r="H44" s="171"/>
      <c r="I44" s="171"/>
      <c r="J44" s="171"/>
      <c r="K44" s="171"/>
      <c r="L44" s="171"/>
      <c r="M44" s="171"/>
      <c r="N44" s="171"/>
      <c r="O44" s="171"/>
    </row>
    <row r="45" spans="1:15" ht="12.75">
      <c r="A45" s="98" t="s">
        <v>46</v>
      </c>
      <c r="B45" s="200"/>
      <c r="C45" s="16"/>
      <c r="D45" s="110"/>
      <c r="E45" s="98"/>
      <c r="F45" s="98"/>
      <c r="G45" s="171"/>
      <c r="H45" s="171"/>
      <c r="I45" s="171"/>
      <c r="J45" s="171"/>
      <c r="K45" s="171"/>
      <c r="L45" s="171"/>
      <c r="M45" s="171"/>
      <c r="N45" s="171"/>
      <c r="O45" s="171"/>
    </row>
    <row r="46" spans="1:15" ht="12.75">
      <c r="A46" s="98" t="s">
        <v>47</v>
      </c>
      <c r="B46" s="200"/>
      <c r="C46" s="16">
        <v>7200</v>
      </c>
      <c r="D46" s="110"/>
      <c r="E46" s="98"/>
      <c r="F46" s="98"/>
      <c r="G46" s="171"/>
      <c r="H46" s="171"/>
      <c r="I46" s="171"/>
      <c r="J46" s="171"/>
      <c r="K46" s="171"/>
      <c r="L46" s="171"/>
      <c r="M46" s="171"/>
      <c r="N46" s="171"/>
      <c r="O46" s="171"/>
    </row>
    <row r="47" spans="1:15" ht="12.75">
      <c r="A47" s="98" t="s">
        <v>48</v>
      </c>
      <c r="B47" s="200"/>
      <c r="C47" s="16"/>
      <c r="D47" s="110"/>
      <c r="E47" s="98"/>
      <c r="F47" s="98"/>
      <c r="G47" s="171"/>
      <c r="H47" s="171"/>
      <c r="I47" s="171"/>
      <c r="J47" s="171"/>
      <c r="K47" s="171"/>
      <c r="L47" s="171"/>
      <c r="M47" s="171"/>
      <c r="N47" s="171"/>
      <c r="O47" s="171"/>
    </row>
    <row r="48" spans="1:15" ht="12.75">
      <c r="A48" s="98" t="s">
        <v>49</v>
      </c>
      <c r="B48" s="200"/>
      <c r="C48" s="16">
        <v>4500</v>
      </c>
      <c r="D48" s="110"/>
      <c r="E48" s="98"/>
      <c r="F48" s="98"/>
      <c r="G48" s="171"/>
      <c r="H48" s="171"/>
      <c r="I48" s="171"/>
      <c r="J48" s="171"/>
      <c r="K48" s="171"/>
      <c r="L48" s="171"/>
      <c r="M48" s="171"/>
      <c r="N48" s="171"/>
      <c r="O48" s="171"/>
    </row>
    <row r="49" spans="1:15" ht="12.75">
      <c r="A49" s="98" t="s">
        <v>50</v>
      </c>
      <c r="B49" s="200"/>
      <c r="C49" s="16">
        <v>2000</v>
      </c>
      <c r="D49" s="110"/>
      <c r="E49" s="98"/>
      <c r="F49" s="98"/>
      <c r="G49" s="171"/>
      <c r="H49" s="171"/>
      <c r="I49" s="171"/>
      <c r="J49" s="171"/>
      <c r="K49" s="171"/>
      <c r="L49" s="171"/>
      <c r="M49" s="171"/>
      <c r="N49" s="171"/>
      <c r="O49" s="171"/>
    </row>
    <row r="50" spans="1:15" ht="12.75">
      <c r="A50" s="98" t="s">
        <v>51</v>
      </c>
      <c r="B50" s="200"/>
      <c r="C50" s="16"/>
      <c r="D50" s="110"/>
      <c r="E50" s="98"/>
      <c r="F50" s="98"/>
      <c r="G50" s="171"/>
      <c r="H50" s="171"/>
      <c r="I50" s="171"/>
      <c r="J50" s="171"/>
      <c r="K50" s="171"/>
      <c r="L50" s="171"/>
      <c r="M50" s="171"/>
      <c r="N50" s="171"/>
      <c r="O50" s="171"/>
    </row>
    <row r="51" spans="1:15" ht="12.75">
      <c r="A51" s="98" t="s">
        <v>52</v>
      </c>
      <c r="B51" s="200"/>
      <c r="C51" s="16"/>
      <c r="D51" s="110"/>
      <c r="E51" s="98"/>
      <c r="F51" s="98"/>
      <c r="G51" s="171"/>
      <c r="H51" s="171"/>
      <c r="I51" s="171"/>
      <c r="J51" s="171"/>
      <c r="K51" s="171"/>
      <c r="L51" s="171"/>
      <c r="M51" s="171"/>
      <c r="N51" s="171"/>
      <c r="O51" s="171"/>
    </row>
    <row r="52" spans="1:15" ht="12.75">
      <c r="A52" s="98" t="s">
        <v>53</v>
      </c>
      <c r="B52" s="200"/>
      <c r="C52" s="16"/>
      <c r="D52" s="110"/>
      <c r="E52" s="98"/>
      <c r="F52" s="98"/>
      <c r="G52" s="171"/>
      <c r="H52" s="171"/>
      <c r="I52" s="171"/>
      <c r="J52" s="171"/>
      <c r="K52" s="171"/>
      <c r="L52" s="171"/>
      <c r="M52" s="171"/>
      <c r="N52" s="171"/>
      <c r="O52" s="171"/>
    </row>
    <row r="53" spans="1:15" ht="12.75">
      <c r="A53" s="98" t="s">
        <v>54</v>
      </c>
      <c r="B53" s="200"/>
      <c r="C53" s="16">
        <v>3200</v>
      </c>
      <c r="D53" s="110"/>
      <c r="E53" s="98"/>
      <c r="F53" s="98"/>
      <c r="G53" s="171"/>
      <c r="H53" s="171"/>
      <c r="I53" s="171"/>
      <c r="J53" s="171"/>
      <c r="K53" s="171"/>
      <c r="L53" s="171"/>
      <c r="M53" s="171"/>
      <c r="N53" s="171"/>
      <c r="O53" s="171"/>
    </row>
    <row r="54" spans="1:15" ht="12.75">
      <c r="A54" s="98" t="s">
        <v>55</v>
      </c>
      <c r="B54" s="200"/>
      <c r="C54" s="16"/>
      <c r="D54" s="110"/>
      <c r="E54" s="98"/>
      <c r="F54" s="98"/>
      <c r="G54" s="171"/>
      <c r="H54" s="171"/>
      <c r="I54" s="171"/>
      <c r="J54" s="171"/>
      <c r="K54" s="171"/>
      <c r="L54" s="171"/>
      <c r="M54" s="171"/>
      <c r="N54" s="171"/>
      <c r="O54" s="171"/>
    </row>
    <row r="55" spans="1:15" ht="12.75">
      <c r="A55" s="98" t="s">
        <v>56</v>
      </c>
      <c r="B55" s="200"/>
      <c r="C55" s="16"/>
      <c r="D55" s="110"/>
      <c r="E55" s="98"/>
      <c r="F55" s="98"/>
      <c r="G55" s="171"/>
      <c r="H55" s="171"/>
      <c r="I55" s="171"/>
      <c r="J55" s="171"/>
      <c r="K55" s="171"/>
      <c r="L55" s="171"/>
      <c r="M55" s="171"/>
      <c r="N55" s="171"/>
      <c r="O55" s="171"/>
    </row>
    <row r="56" spans="1:15" ht="12.75">
      <c r="A56" s="98" t="s">
        <v>57</v>
      </c>
      <c r="B56" s="200"/>
      <c r="C56" s="16"/>
      <c r="D56" s="110"/>
      <c r="E56" s="98"/>
      <c r="F56" s="98"/>
      <c r="G56" s="171"/>
      <c r="H56" s="171"/>
      <c r="I56" s="171"/>
      <c r="J56" s="171"/>
      <c r="K56" s="171"/>
      <c r="L56" s="171"/>
      <c r="M56" s="171"/>
      <c r="N56" s="171"/>
      <c r="O56" s="171"/>
    </row>
    <row r="57" spans="1:15" ht="12.75">
      <c r="A57" s="98" t="s">
        <v>58</v>
      </c>
      <c r="B57" s="200"/>
      <c r="C57" s="16">
        <v>2000</v>
      </c>
      <c r="D57" s="110"/>
      <c r="E57" s="98"/>
      <c r="F57" s="98"/>
      <c r="G57" s="171"/>
      <c r="H57" s="171"/>
      <c r="I57" s="171"/>
      <c r="J57" s="171"/>
      <c r="K57" s="171"/>
      <c r="L57" s="171"/>
      <c r="M57" s="171"/>
      <c r="N57" s="171"/>
      <c r="O57" s="171"/>
    </row>
    <row r="58" spans="1:15" ht="12.75">
      <c r="A58" s="98" t="s">
        <v>59</v>
      </c>
      <c r="B58" s="200"/>
      <c r="C58" s="16"/>
      <c r="D58" s="110"/>
      <c r="E58" s="98"/>
      <c r="F58" s="98"/>
      <c r="G58" s="171"/>
      <c r="H58" s="171"/>
      <c r="I58" s="171"/>
      <c r="J58" s="171"/>
      <c r="K58" s="171"/>
      <c r="L58" s="171"/>
      <c r="M58" s="171"/>
      <c r="N58" s="171"/>
      <c r="O58" s="171"/>
    </row>
    <row r="59" spans="1:15" ht="12.75">
      <c r="A59" s="98"/>
      <c r="B59" s="200"/>
      <c r="C59" s="16"/>
      <c r="D59" s="110"/>
      <c r="E59" s="98"/>
      <c r="F59" s="98"/>
      <c r="G59" s="171"/>
      <c r="H59" s="171"/>
      <c r="I59" s="171"/>
      <c r="J59" s="171"/>
      <c r="K59" s="171"/>
      <c r="L59" s="171"/>
      <c r="M59" s="171"/>
      <c r="N59" s="171"/>
      <c r="O59" s="171"/>
    </row>
    <row r="60" spans="1:15" ht="12.75">
      <c r="A60" s="98"/>
      <c r="B60" s="200"/>
      <c r="C60" s="16"/>
      <c r="D60" s="110"/>
      <c r="E60" s="98"/>
      <c r="F60" s="98"/>
      <c r="G60" s="171"/>
      <c r="H60" s="171"/>
      <c r="I60" s="171"/>
      <c r="J60" s="171"/>
      <c r="K60" s="171"/>
      <c r="L60" s="171"/>
      <c r="M60" s="171"/>
      <c r="N60" s="171"/>
      <c r="O60" s="171"/>
    </row>
    <row r="61" spans="1:15" ht="12.75">
      <c r="A61" s="98"/>
      <c r="B61" s="200"/>
      <c r="C61" s="16"/>
      <c r="D61" s="110"/>
      <c r="E61" s="98"/>
      <c r="F61" s="98"/>
      <c r="G61" s="171"/>
      <c r="H61" s="171"/>
      <c r="I61" s="171"/>
      <c r="J61" s="171"/>
      <c r="K61" s="171"/>
      <c r="L61" s="171"/>
      <c r="M61" s="171"/>
      <c r="N61" s="171"/>
      <c r="O61" s="171"/>
    </row>
    <row r="62" spans="1:15" ht="12.75">
      <c r="A62" s="98"/>
      <c r="B62" s="200"/>
      <c r="C62" s="16"/>
      <c r="D62" s="110"/>
      <c r="E62" s="98"/>
      <c r="F62" s="98"/>
      <c r="G62" s="171"/>
      <c r="H62" s="171"/>
      <c r="I62" s="171"/>
      <c r="J62" s="171"/>
      <c r="K62" s="171"/>
      <c r="L62" s="171"/>
      <c r="M62" s="171"/>
      <c r="N62" s="171"/>
      <c r="O62" s="171"/>
    </row>
    <row r="63" spans="1:15" ht="13.5" thickBot="1">
      <c r="A63" s="117"/>
      <c r="B63" s="201"/>
      <c r="C63" s="118"/>
      <c r="D63" s="110"/>
      <c r="E63" s="98"/>
      <c r="F63" s="98"/>
      <c r="G63" s="171"/>
      <c r="H63" s="171"/>
      <c r="I63" s="171"/>
      <c r="J63" s="171"/>
      <c r="K63" s="171"/>
      <c r="L63" s="171"/>
      <c r="M63" s="171"/>
      <c r="N63" s="171"/>
      <c r="O63" s="171"/>
    </row>
    <row r="64" spans="1:15" ht="13.5" thickBot="1">
      <c r="A64" s="119" t="s">
        <v>60</v>
      </c>
      <c r="B64" s="120"/>
      <c r="C64" s="115">
        <f>SUM(C40:C63)</f>
        <v>31900</v>
      </c>
      <c r="D64" s="110"/>
      <c r="E64" s="98"/>
      <c r="F64" s="98"/>
      <c r="G64" s="171"/>
      <c r="H64" s="171"/>
      <c r="I64" s="171"/>
      <c r="J64" s="171"/>
      <c r="K64" s="171"/>
      <c r="L64" s="171"/>
      <c r="M64" s="171"/>
      <c r="N64" s="171"/>
      <c r="O64" s="171"/>
    </row>
    <row r="65" spans="1:15" ht="16.5" thickBot="1">
      <c r="A65" s="121" t="s">
        <v>61</v>
      </c>
      <c r="B65" s="122"/>
      <c r="C65" s="122"/>
      <c r="D65" s="123">
        <f>B39-C64</f>
        <v>44700</v>
      </c>
      <c r="E65" s="124" t="str">
        <f>IF(D65&lt;0,"Unterdeckung","Überschuss")</f>
        <v>Überschuss</v>
      </c>
      <c r="F65" s="98"/>
      <c r="G65" s="171"/>
      <c r="H65" s="171"/>
      <c r="I65" s="171"/>
      <c r="J65" s="171"/>
      <c r="K65" s="171"/>
      <c r="L65" s="171"/>
      <c r="M65" s="171"/>
      <c r="N65" s="171"/>
      <c r="O65" s="171"/>
    </row>
    <row r="66" spans="1:15" ht="13.5" thickBot="1">
      <c r="A66" s="119" t="s">
        <v>62</v>
      </c>
      <c r="B66" s="125"/>
      <c r="C66" s="126"/>
      <c r="D66" s="99"/>
      <c r="E66" s="98"/>
      <c r="F66" s="98"/>
      <c r="G66" s="171"/>
      <c r="H66" s="171"/>
      <c r="I66" s="171"/>
      <c r="J66" s="171"/>
      <c r="K66" s="171"/>
      <c r="L66" s="171"/>
      <c r="M66" s="171"/>
      <c r="N66" s="171"/>
      <c r="O66" s="171"/>
    </row>
    <row r="67" spans="1:15" ht="12.75">
      <c r="A67" s="116" t="s">
        <v>63</v>
      </c>
      <c r="B67" s="199"/>
      <c r="C67" s="97"/>
      <c r="D67" s="110"/>
      <c r="E67" s="98"/>
      <c r="F67" s="98"/>
      <c r="G67" s="171"/>
      <c r="H67" s="171"/>
      <c r="I67" s="171"/>
      <c r="J67" s="171"/>
      <c r="K67" s="171"/>
      <c r="L67" s="171"/>
      <c r="M67" s="171"/>
      <c r="N67" s="171"/>
      <c r="O67" s="171"/>
    </row>
    <row r="68" spans="1:15" ht="12.75">
      <c r="A68" s="98" t="s">
        <v>64</v>
      </c>
      <c r="B68" s="200"/>
      <c r="C68" s="16"/>
      <c r="D68" s="110"/>
      <c r="E68" s="98"/>
      <c r="F68" s="98"/>
      <c r="G68" s="171"/>
      <c r="H68" s="171"/>
      <c r="I68" s="171"/>
      <c r="J68" s="171"/>
      <c r="K68" s="171"/>
      <c r="L68" s="171"/>
      <c r="M68" s="171"/>
      <c r="N68" s="171"/>
      <c r="O68" s="171"/>
    </row>
    <row r="69" spans="1:15" ht="12.75">
      <c r="A69" s="98" t="s">
        <v>65</v>
      </c>
      <c r="B69" s="200"/>
      <c r="C69" s="16"/>
      <c r="D69" s="110"/>
      <c r="E69" s="98"/>
      <c r="F69" s="98"/>
      <c r="G69" s="171"/>
      <c r="H69" s="171"/>
      <c r="I69" s="171"/>
      <c r="J69" s="171"/>
      <c r="K69" s="171"/>
      <c r="L69" s="171"/>
      <c r="M69" s="171"/>
      <c r="N69" s="171"/>
      <c r="O69" s="171"/>
    </row>
    <row r="70" spans="1:15" ht="12.75">
      <c r="A70" s="98" t="s">
        <v>66</v>
      </c>
      <c r="B70" s="200"/>
      <c r="C70" s="16">
        <v>37000</v>
      </c>
      <c r="D70" s="110"/>
      <c r="E70" s="98"/>
      <c r="F70" s="98"/>
      <c r="G70" s="171"/>
      <c r="H70" s="171"/>
      <c r="I70" s="171"/>
      <c r="J70" s="171"/>
      <c r="K70" s="171"/>
      <c r="L70" s="171"/>
      <c r="M70" s="171"/>
      <c r="N70" s="171"/>
      <c r="O70" s="171"/>
    </row>
    <row r="71" spans="1:15" ht="12.75">
      <c r="A71" s="98" t="s">
        <v>67</v>
      </c>
      <c r="B71" s="200"/>
      <c r="C71" s="16"/>
      <c r="D71" s="110"/>
      <c r="E71" s="98"/>
      <c r="F71" s="98"/>
      <c r="G71" s="171"/>
      <c r="H71" s="171"/>
      <c r="I71" s="171"/>
      <c r="J71" s="171"/>
      <c r="K71" s="171"/>
      <c r="L71" s="171"/>
      <c r="M71" s="171"/>
      <c r="N71" s="171"/>
      <c r="O71" s="171"/>
    </row>
    <row r="72" spans="1:15" ht="13.5" thickBot="1">
      <c r="A72" s="117" t="s">
        <v>68</v>
      </c>
      <c r="B72" s="201"/>
      <c r="C72" s="127"/>
      <c r="D72" s="110"/>
      <c r="E72" s="98"/>
      <c r="F72" s="98"/>
      <c r="G72" s="171"/>
      <c r="H72" s="171"/>
      <c r="I72" s="171"/>
      <c r="J72" s="171"/>
      <c r="K72" s="171"/>
      <c r="L72" s="171"/>
      <c r="M72" s="171"/>
      <c r="N72" s="171"/>
      <c r="O72" s="171"/>
    </row>
    <row r="73" spans="1:15" ht="13.5" thickBot="1">
      <c r="A73" s="119" t="s">
        <v>69</v>
      </c>
      <c r="B73" s="128"/>
      <c r="C73" s="129">
        <f>SUM(C66:C72)</f>
        <v>37000</v>
      </c>
      <c r="D73" s="130"/>
      <c r="E73" s="98"/>
      <c r="F73" s="98"/>
      <c r="G73" s="171"/>
      <c r="H73" s="171"/>
      <c r="I73" s="171"/>
      <c r="J73" s="171"/>
      <c r="K73" s="171"/>
      <c r="L73" s="171"/>
      <c r="M73" s="171"/>
      <c r="N73" s="171"/>
      <c r="O73" s="171"/>
    </row>
    <row r="74" spans="1:15" ht="12.75">
      <c r="A74" s="131" t="s">
        <v>70</v>
      </c>
      <c r="B74" s="117"/>
      <c r="C74" s="35"/>
      <c r="D74" s="110"/>
      <c r="E74" s="98"/>
      <c r="F74" s="98"/>
      <c r="G74" s="171"/>
      <c r="H74" s="171"/>
      <c r="I74" s="171"/>
      <c r="J74" s="171"/>
      <c r="K74" s="171"/>
      <c r="L74" s="171"/>
      <c r="M74" s="171"/>
      <c r="N74" s="171"/>
      <c r="O74" s="171"/>
    </row>
    <row r="75" spans="1:15" ht="12.75">
      <c r="A75" s="98" t="s">
        <v>64</v>
      </c>
      <c r="B75" s="16"/>
      <c r="C75" s="200"/>
      <c r="D75" s="110"/>
      <c r="E75" s="98"/>
      <c r="F75" s="98"/>
      <c r="G75" s="171"/>
      <c r="H75" s="171"/>
      <c r="I75" s="171"/>
      <c r="J75" s="171"/>
      <c r="K75" s="171"/>
      <c r="L75" s="171"/>
      <c r="M75" s="171"/>
      <c r="N75" s="171"/>
      <c r="O75" s="171"/>
    </row>
    <row r="76" spans="1:15" ht="12.75">
      <c r="A76" s="98" t="s">
        <v>65</v>
      </c>
      <c r="B76" s="16"/>
      <c r="C76" s="200"/>
      <c r="D76" s="110"/>
      <c r="E76" s="98"/>
      <c r="F76" s="98"/>
      <c r="G76" s="171"/>
      <c r="H76" s="171"/>
      <c r="I76" s="171"/>
      <c r="J76" s="171"/>
      <c r="K76" s="171"/>
      <c r="L76" s="171"/>
      <c r="M76" s="171"/>
      <c r="N76" s="171"/>
      <c r="O76" s="171"/>
    </row>
    <row r="77" spans="1:15" ht="12.75">
      <c r="A77" s="98" t="s">
        <v>66</v>
      </c>
      <c r="B77" s="16"/>
      <c r="C77" s="200"/>
      <c r="D77" s="110"/>
      <c r="E77" s="98"/>
      <c r="F77" s="98"/>
      <c r="G77" s="171"/>
      <c r="H77" s="171"/>
      <c r="I77" s="171"/>
      <c r="J77" s="171"/>
      <c r="K77" s="171"/>
      <c r="L77" s="171"/>
      <c r="M77" s="171"/>
      <c r="N77" s="171"/>
      <c r="O77" s="171"/>
    </row>
    <row r="78" spans="1:15" ht="12.75">
      <c r="A78" s="98" t="s">
        <v>67</v>
      </c>
      <c r="B78" s="16"/>
      <c r="C78" s="200"/>
      <c r="D78" s="110"/>
      <c r="E78" s="98"/>
      <c r="F78" s="98"/>
      <c r="G78" s="171"/>
      <c r="H78" s="171"/>
      <c r="I78" s="171"/>
      <c r="J78" s="171"/>
      <c r="K78" s="171"/>
      <c r="L78" s="171"/>
      <c r="M78" s="171"/>
      <c r="N78" s="171"/>
      <c r="O78" s="171"/>
    </row>
    <row r="79" spans="1:15" ht="13.5" thickBot="1">
      <c r="A79" s="117" t="s">
        <v>68</v>
      </c>
      <c r="B79" s="127"/>
      <c r="C79" s="200"/>
      <c r="D79" s="110"/>
      <c r="E79" s="98"/>
      <c r="F79" s="98"/>
      <c r="G79" s="171"/>
      <c r="H79" s="171"/>
      <c r="I79" s="171"/>
      <c r="J79" s="171"/>
      <c r="K79" s="171"/>
      <c r="L79" s="171"/>
      <c r="M79" s="171"/>
      <c r="N79" s="171"/>
      <c r="O79" s="171"/>
    </row>
    <row r="80" spans="1:15" ht="13.5" thickBot="1">
      <c r="A80" s="119" t="s">
        <v>71</v>
      </c>
      <c r="B80" s="129">
        <f>SUM(B74:B79)</f>
        <v>0</v>
      </c>
      <c r="C80" s="35"/>
      <c r="D80" s="130"/>
      <c r="E80" s="98"/>
      <c r="F80" s="98"/>
      <c r="G80" s="171"/>
      <c r="H80" s="171"/>
      <c r="I80" s="171"/>
      <c r="J80" s="171"/>
      <c r="K80" s="171"/>
      <c r="L80" s="171"/>
      <c r="M80" s="171"/>
      <c r="N80" s="171"/>
      <c r="O80" s="171"/>
    </row>
    <row r="81" spans="1:15" ht="15.75">
      <c r="A81" s="121" t="s">
        <v>72</v>
      </c>
      <c r="B81" s="122"/>
      <c r="C81" s="122"/>
      <c r="D81" s="132">
        <f>B80-C73</f>
        <v>-37000</v>
      </c>
      <c r="E81" s="133" t="str">
        <f>IF(D81&gt;0,"Überschuss","Unterdeckung")</f>
        <v>Unterdeckung</v>
      </c>
      <c r="F81" s="117"/>
      <c r="G81" s="171"/>
      <c r="H81" s="171"/>
      <c r="I81" s="171"/>
      <c r="J81" s="171"/>
      <c r="K81" s="171"/>
      <c r="L81" s="171"/>
      <c r="M81" s="171"/>
      <c r="N81" s="171"/>
      <c r="O81" s="171"/>
    </row>
    <row r="82" spans="1:15" ht="12.75">
      <c r="A82" s="108" t="s">
        <v>73</v>
      </c>
      <c r="B82" s="134"/>
      <c r="C82" s="134"/>
      <c r="D82" s="111"/>
      <c r="E82" s="98"/>
      <c r="F82" s="98"/>
      <c r="G82" s="171"/>
      <c r="H82" s="171"/>
      <c r="I82" s="171"/>
      <c r="J82" s="171"/>
      <c r="K82" s="171"/>
      <c r="L82" s="171"/>
      <c r="M82" s="171"/>
      <c r="N82" s="171"/>
      <c r="O82" s="171"/>
    </row>
    <row r="83" spans="1:15" ht="12.75">
      <c r="A83" s="116" t="s">
        <v>74</v>
      </c>
      <c r="B83" s="97"/>
      <c r="C83" s="62"/>
      <c r="D83" s="110"/>
      <c r="E83" s="107"/>
      <c r="F83" s="107"/>
      <c r="G83" s="171"/>
      <c r="H83" s="171"/>
      <c r="I83" s="171"/>
      <c r="J83" s="171"/>
      <c r="K83" s="171"/>
      <c r="L83" s="171"/>
      <c r="M83" s="171"/>
      <c r="N83" s="171"/>
      <c r="O83" s="171"/>
    </row>
    <row r="84" spans="1:15" ht="12.75">
      <c r="A84" s="98" t="s">
        <v>75</v>
      </c>
      <c r="B84" s="16"/>
      <c r="C84" s="232"/>
      <c r="D84" s="110"/>
      <c r="E84" s="98"/>
      <c r="F84" s="98"/>
      <c r="G84" s="171"/>
      <c r="H84" s="171"/>
      <c r="I84" s="171"/>
      <c r="J84" s="171"/>
      <c r="K84" s="171"/>
      <c r="L84" s="171"/>
      <c r="M84" s="171"/>
      <c r="N84" s="171"/>
      <c r="O84" s="171"/>
    </row>
    <row r="85" spans="1:15" ht="12.75">
      <c r="A85" s="135" t="s">
        <v>76</v>
      </c>
      <c r="B85" s="136">
        <v>6200</v>
      </c>
      <c r="C85" s="232"/>
      <c r="D85" s="244" t="str">
        <f>IF(B85&gt;0,"Kreditaufnahme notwendig","Bis jetzt keine Darlehensaufnahme vorgesehen")</f>
        <v>Kreditaufnahme notwendig</v>
      </c>
      <c r="E85" s="245"/>
      <c r="F85" s="246"/>
      <c r="G85" s="171"/>
      <c r="H85" s="171"/>
      <c r="I85" s="171"/>
      <c r="J85" s="171"/>
      <c r="K85" s="171"/>
      <c r="L85" s="171"/>
      <c r="M85" s="171"/>
      <c r="N85" s="171"/>
      <c r="O85" s="171"/>
    </row>
    <row r="86" spans="1:15" ht="13.5" thickBot="1">
      <c r="A86" s="117" t="s">
        <v>77</v>
      </c>
      <c r="B86" s="127"/>
      <c r="C86" s="232"/>
      <c r="D86" s="110"/>
      <c r="E86" s="137" t="str">
        <f>IF(B86&gt;F13,"Kreditrahmen überschritten","OK")</f>
        <v>OK</v>
      </c>
      <c r="F86" s="98"/>
      <c r="G86" s="171"/>
      <c r="H86" s="171"/>
      <c r="I86" s="171"/>
      <c r="J86" s="171"/>
      <c r="K86" s="171"/>
      <c r="L86" s="171"/>
      <c r="M86" s="171"/>
      <c r="N86" s="171"/>
      <c r="O86" s="171"/>
    </row>
    <row r="87" spans="1:15" ht="13.5" thickBot="1">
      <c r="A87" s="138" t="s">
        <v>78</v>
      </c>
      <c r="B87" s="139">
        <f>SUM(B83:B86)</f>
        <v>6200</v>
      </c>
      <c r="C87" s="62"/>
      <c r="D87" s="110"/>
      <c r="E87" s="98"/>
      <c r="F87" s="98"/>
      <c r="G87" s="171"/>
      <c r="H87" s="171"/>
      <c r="I87" s="171"/>
      <c r="J87" s="171"/>
      <c r="K87" s="171"/>
      <c r="L87" s="171"/>
      <c r="M87" s="171"/>
      <c r="N87" s="171"/>
      <c r="O87" s="171"/>
    </row>
    <row r="88" spans="1:15" ht="12.75">
      <c r="A88" s="116" t="s">
        <v>79</v>
      </c>
      <c r="B88" s="62"/>
      <c r="C88" s="16"/>
      <c r="D88" s="110"/>
      <c r="E88" s="98"/>
      <c r="F88" s="98"/>
      <c r="G88" s="171"/>
      <c r="H88" s="171"/>
      <c r="I88" s="171"/>
      <c r="J88" s="171"/>
      <c r="K88" s="171"/>
      <c r="L88" s="171"/>
      <c r="M88" s="171"/>
      <c r="N88" s="171"/>
      <c r="O88" s="171"/>
    </row>
    <row r="89" spans="1:15" ht="12.75">
      <c r="A89" s="98" t="s">
        <v>80</v>
      </c>
      <c r="B89" s="232"/>
      <c r="C89" s="16">
        <v>25500</v>
      </c>
      <c r="D89" s="110"/>
      <c r="E89" s="98"/>
      <c r="F89" s="98"/>
      <c r="G89" s="171"/>
      <c r="H89" s="171"/>
      <c r="I89" s="171"/>
      <c r="J89" s="171"/>
      <c r="K89" s="171"/>
      <c r="L89" s="171"/>
      <c r="M89" s="171"/>
      <c r="N89" s="171"/>
      <c r="O89" s="171"/>
    </row>
    <row r="90" spans="1:15" ht="12.75">
      <c r="A90" s="98" t="s">
        <v>81</v>
      </c>
      <c r="B90" s="232"/>
      <c r="C90" s="16">
        <v>2000</v>
      </c>
      <c r="D90" s="110"/>
      <c r="E90" s="98"/>
      <c r="F90" s="98"/>
      <c r="G90" s="171"/>
      <c r="H90" s="171"/>
      <c r="I90" s="171"/>
      <c r="J90" s="171"/>
      <c r="K90" s="171"/>
      <c r="L90" s="171"/>
      <c r="M90" s="171"/>
      <c r="N90" s="171"/>
      <c r="O90" s="171"/>
    </row>
    <row r="91" spans="1:15" ht="13.5" thickBot="1">
      <c r="A91" s="117" t="s">
        <v>82</v>
      </c>
      <c r="B91" s="233"/>
      <c r="C91" s="127"/>
      <c r="D91" s="110"/>
      <c r="E91" s="98"/>
      <c r="F91" s="98"/>
      <c r="G91" s="171"/>
      <c r="H91" s="171"/>
      <c r="I91" s="171"/>
      <c r="J91" s="171"/>
      <c r="K91" s="171"/>
      <c r="L91" s="171"/>
      <c r="M91" s="171"/>
      <c r="N91" s="171"/>
      <c r="O91" s="171"/>
    </row>
    <row r="92" spans="1:15" ht="13.5" thickBot="1">
      <c r="A92" s="119" t="s">
        <v>83</v>
      </c>
      <c r="B92" s="139"/>
      <c r="C92" s="140">
        <f>SUM(C88:C91)</f>
        <v>27500</v>
      </c>
      <c r="D92" s="110"/>
      <c r="E92" s="98"/>
      <c r="F92" s="98"/>
      <c r="G92" s="171"/>
      <c r="H92" s="171"/>
      <c r="I92" s="171"/>
      <c r="J92" s="171"/>
      <c r="K92" s="171"/>
      <c r="L92" s="171"/>
      <c r="M92" s="171"/>
      <c r="N92" s="171"/>
      <c r="O92" s="171"/>
    </row>
    <row r="93" spans="1:15" ht="16.5" thickBot="1">
      <c r="A93" s="141" t="s">
        <v>84</v>
      </c>
      <c r="B93" s="142"/>
      <c r="C93" s="139"/>
      <c r="D93" s="143">
        <f>B87-C92</f>
        <v>-21300</v>
      </c>
      <c r="E93" s="144" t="str">
        <f>IF(D93&gt;0,"Überschuss","Unterdeckung")</f>
        <v>Unterdeckung</v>
      </c>
      <c r="F93" s="98"/>
      <c r="G93" s="171"/>
      <c r="H93" s="171"/>
      <c r="I93" s="171"/>
      <c r="J93" s="171"/>
      <c r="K93" s="171"/>
      <c r="L93" s="171"/>
      <c r="M93" s="171"/>
      <c r="N93" s="171"/>
      <c r="O93" s="171"/>
    </row>
    <row r="94" spans="1:15" ht="13.5" thickBot="1">
      <c r="A94" s="138" t="s">
        <v>85</v>
      </c>
      <c r="B94" s="142"/>
      <c r="C94" s="145"/>
      <c r="D94" s="99"/>
      <c r="E94" s="98"/>
      <c r="F94" s="98"/>
      <c r="G94" s="171"/>
      <c r="H94" s="171"/>
      <c r="I94" s="171"/>
      <c r="J94" s="171"/>
      <c r="K94" s="171"/>
      <c r="L94" s="171"/>
      <c r="M94" s="171"/>
      <c r="N94" s="171"/>
      <c r="O94" s="171"/>
    </row>
    <row r="95" spans="1:15" ht="12.75">
      <c r="A95" s="107" t="s">
        <v>86</v>
      </c>
      <c r="B95" s="234"/>
      <c r="C95" s="97"/>
      <c r="D95" s="110"/>
      <c r="E95" s="98"/>
      <c r="F95" s="98"/>
      <c r="G95" s="171"/>
      <c r="H95" s="171"/>
      <c r="I95" s="171"/>
      <c r="J95" s="171"/>
      <c r="K95" s="171"/>
      <c r="L95" s="171"/>
      <c r="M95" s="171"/>
      <c r="N95" s="171"/>
      <c r="O95" s="171"/>
    </row>
    <row r="96" spans="1:15" ht="12.75">
      <c r="A96" s="98" t="s">
        <v>87</v>
      </c>
      <c r="B96" s="232"/>
      <c r="C96" s="16"/>
      <c r="D96" s="110"/>
      <c r="E96" s="98"/>
      <c r="F96" s="98"/>
      <c r="G96" s="171"/>
      <c r="H96" s="171"/>
      <c r="I96" s="171"/>
      <c r="J96" s="171"/>
      <c r="K96" s="171"/>
      <c r="L96" s="171"/>
      <c r="M96" s="171"/>
      <c r="N96" s="171"/>
      <c r="O96" s="171"/>
    </row>
    <row r="97" spans="1:15" ht="12.75">
      <c r="A97" s="98" t="s">
        <v>88</v>
      </c>
      <c r="B97" s="232"/>
      <c r="C97" s="16"/>
      <c r="D97" s="110"/>
      <c r="E97" s="98"/>
      <c r="F97" s="98"/>
      <c r="G97" s="171"/>
      <c r="H97" s="171"/>
      <c r="I97" s="171"/>
      <c r="J97" s="171"/>
      <c r="K97" s="171"/>
      <c r="L97" s="171"/>
      <c r="M97" s="171"/>
      <c r="N97" s="171"/>
      <c r="O97" s="171"/>
    </row>
    <row r="98" spans="1:15" ht="13.5" thickBot="1">
      <c r="A98" s="117" t="s">
        <v>89</v>
      </c>
      <c r="B98" s="233"/>
      <c r="C98" s="127"/>
      <c r="D98" s="110"/>
      <c r="E98" s="98"/>
      <c r="F98" s="98"/>
      <c r="G98" s="171"/>
      <c r="H98" s="171"/>
      <c r="I98" s="171"/>
      <c r="J98" s="171"/>
      <c r="K98" s="171"/>
      <c r="L98" s="171"/>
      <c r="M98" s="171"/>
      <c r="N98" s="171"/>
      <c r="O98" s="171"/>
    </row>
    <row r="99" spans="1:15" ht="13.5" thickBot="1">
      <c r="A99" s="146" t="s">
        <v>90</v>
      </c>
      <c r="B99" s="142"/>
      <c r="C99" s="145">
        <f>SUM(C94:C98)</f>
        <v>0</v>
      </c>
      <c r="D99" s="99"/>
      <c r="E99" s="98"/>
      <c r="F99" s="98"/>
      <c r="G99" s="171"/>
      <c r="H99" s="171"/>
      <c r="I99" s="171"/>
      <c r="J99" s="171"/>
      <c r="K99" s="171"/>
      <c r="L99" s="171"/>
      <c r="M99" s="171"/>
      <c r="N99" s="171"/>
      <c r="O99" s="171"/>
    </row>
    <row r="100" spans="1:15" ht="12.75">
      <c r="A100" s="107" t="s">
        <v>91</v>
      </c>
      <c r="B100" s="97">
        <v>2000</v>
      </c>
      <c r="C100" s="234"/>
      <c r="D100" s="110"/>
      <c r="E100" s="137" t="str">
        <f>IF(B100&lt;=B8,"OK","Unmöglich, es ist nicht soviel Bargeld voerhanden")</f>
        <v>OK</v>
      </c>
      <c r="F100" s="98"/>
      <c r="G100" s="171"/>
      <c r="H100" s="171"/>
      <c r="I100" s="171"/>
      <c r="J100" s="171"/>
      <c r="K100" s="171"/>
      <c r="L100" s="171"/>
      <c r="M100" s="171"/>
      <c r="N100" s="171"/>
      <c r="O100" s="171"/>
    </row>
    <row r="101" spans="1:15" ht="12.75">
      <c r="A101" s="98" t="s">
        <v>92</v>
      </c>
      <c r="B101" s="16">
        <v>8000</v>
      </c>
      <c r="C101" s="232"/>
      <c r="D101" s="110"/>
      <c r="E101" s="137" t="str">
        <f>IF(B101&lt;=B9,"OK","Unmöglich")</f>
        <v>OK</v>
      </c>
      <c r="F101" s="98"/>
      <c r="G101" s="171"/>
      <c r="H101" s="171"/>
      <c r="I101" s="171"/>
      <c r="J101" s="171"/>
      <c r="K101" s="171"/>
      <c r="L101" s="171"/>
      <c r="M101" s="171"/>
      <c r="N101" s="171"/>
      <c r="O101" s="171"/>
    </row>
    <row r="102" spans="1:15" ht="12.75">
      <c r="A102" s="98" t="s">
        <v>93</v>
      </c>
      <c r="B102" s="16">
        <v>3600</v>
      </c>
      <c r="C102" s="232"/>
      <c r="D102" s="110"/>
      <c r="E102" s="137" t="str">
        <f>IF(B102&lt;=B10,"OK","Unmöglich")</f>
        <v>OK</v>
      </c>
      <c r="F102" s="98"/>
      <c r="G102" s="171"/>
      <c r="H102" s="171"/>
      <c r="I102" s="171"/>
      <c r="J102" s="171"/>
      <c r="K102" s="171"/>
      <c r="L102" s="171"/>
      <c r="M102" s="171"/>
      <c r="N102" s="171"/>
      <c r="O102" s="171"/>
    </row>
    <row r="103" spans="1:15" ht="13.5" thickBot="1">
      <c r="A103" s="35" t="s">
        <v>94</v>
      </c>
      <c r="B103" s="97"/>
      <c r="C103" s="232"/>
      <c r="D103" s="110"/>
      <c r="E103" s="98"/>
      <c r="F103" s="98"/>
      <c r="G103" s="171"/>
      <c r="H103" s="171"/>
      <c r="I103" s="171"/>
      <c r="J103" s="171"/>
      <c r="K103" s="171"/>
      <c r="L103" s="171"/>
      <c r="M103" s="171"/>
      <c r="N103" s="171"/>
      <c r="O103" s="171"/>
    </row>
    <row r="104" spans="1:15" ht="13.5" thickBot="1">
      <c r="A104" s="119" t="s">
        <v>95</v>
      </c>
      <c r="B104" s="147">
        <f>SUM(B100:B103)</f>
        <v>13600</v>
      </c>
      <c r="C104" s="62"/>
      <c r="D104" s="110"/>
      <c r="E104" s="98"/>
      <c r="F104" s="98"/>
      <c r="G104" s="171"/>
      <c r="H104" s="171"/>
      <c r="I104" s="171"/>
      <c r="J104" s="171"/>
      <c r="K104" s="171"/>
      <c r="L104" s="171"/>
      <c r="M104" s="171"/>
      <c r="N104" s="171"/>
      <c r="O104" s="171"/>
    </row>
    <row r="105" spans="1:15" ht="16.5" thickBot="1">
      <c r="A105" s="119" t="s">
        <v>96</v>
      </c>
      <c r="B105" s="142"/>
      <c r="C105" s="142"/>
      <c r="D105" s="148">
        <f>B104-C99</f>
        <v>13600</v>
      </c>
      <c r="E105" s="133" t="str">
        <f>IF(D105&gt;0,"Abbau v. liquiden Mitteln","Aufbau von liquiden Mitteln")</f>
        <v>Abbau v. liquiden Mitteln</v>
      </c>
      <c r="F105" s="117"/>
      <c r="G105" s="171"/>
      <c r="H105" s="171"/>
      <c r="I105" s="171"/>
      <c r="J105" s="171"/>
      <c r="K105" s="171"/>
      <c r="L105" s="171"/>
      <c r="M105" s="171"/>
      <c r="N105" s="171"/>
      <c r="O105" s="171"/>
    </row>
    <row r="106" spans="1:15" ht="18.75" thickBot="1">
      <c r="A106" s="149" t="s">
        <v>97</v>
      </c>
      <c r="B106" s="150">
        <f>B104+B87+B80+B39</f>
        <v>96400</v>
      </c>
      <c r="C106" s="150">
        <f>C99+C92+C73+C64</f>
        <v>96400</v>
      </c>
      <c r="D106" s="151">
        <f>SUM(D18:D105)</f>
        <v>0</v>
      </c>
      <c r="E106" s="240" t="str">
        <f>IF(D106=0,"Planung OK","Weitere Maßnahmen setzen bis Ergebnis 0 ist.")</f>
        <v>Planung OK</v>
      </c>
      <c r="F106" s="241"/>
      <c r="G106" s="171"/>
      <c r="H106" s="171"/>
      <c r="I106" s="171"/>
      <c r="J106" s="171"/>
      <c r="K106" s="171"/>
      <c r="L106" s="171"/>
      <c r="M106" s="171"/>
      <c r="N106" s="171"/>
      <c r="O106" s="171"/>
    </row>
    <row r="107" spans="1:15" ht="13.5" thickBot="1">
      <c r="A107" s="152" t="str">
        <f>IF(D106&lt;0,"Weitere Geldbeschaffung notwendig bis Kontrollert O ist","Geld verwenden: in Kassa oder Bank legen bis Kontrollwert 0 ist")</f>
        <v>Geld verwenden: in Kassa oder Bank legen bis Kontrollwert 0 ist</v>
      </c>
      <c r="B107" s="153"/>
      <c r="C107" s="154"/>
      <c r="D107" s="155" t="s">
        <v>98</v>
      </c>
      <c r="E107" s="242"/>
      <c r="F107" s="243"/>
      <c r="G107" s="171"/>
      <c r="H107" s="171"/>
      <c r="I107" s="171"/>
      <c r="J107" s="171"/>
      <c r="K107" s="171"/>
      <c r="L107" s="171"/>
      <c r="M107" s="171"/>
      <c r="N107" s="171"/>
      <c r="O107" s="171"/>
    </row>
    <row r="108" spans="1:15" ht="12.75">
      <c r="A108" s="171"/>
      <c r="B108" s="171"/>
      <c r="C108" s="171"/>
      <c r="D108" s="171"/>
      <c r="E108" s="171"/>
      <c r="F108" s="171"/>
      <c r="G108" s="171"/>
      <c r="H108" s="171"/>
      <c r="I108" s="171"/>
      <c r="J108" s="171"/>
      <c r="K108" s="171"/>
      <c r="L108" s="171"/>
      <c r="M108" s="171"/>
      <c r="N108" s="171"/>
      <c r="O108" s="171"/>
    </row>
    <row r="109" spans="1:15" ht="12.75">
      <c r="A109" s="171"/>
      <c r="B109" s="171"/>
      <c r="C109" s="171"/>
      <c r="D109" s="171"/>
      <c r="E109" s="171"/>
      <c r="F109" s="171"/>
      <c r="G109" s="171"/>
      <c r="H109" s="171"/>
      <c r="I109" s="171"/>
      <c r="J109" s="171"/>
      <c r="K109" s="171"/>
      <c r="L109" s="171"/>
      <c r="M109" s="171"/>
      <c r="N109" s="171"/>
      <c r="O109" s="171"/>
    </row>
    <row r="110" spans="1:15" ht="12.75">
      <c r="A110" s="171"/>
      <c r="B110" s="171"/>
      <c r="C110" s="171"/>
      <c r="D110" s="171"/>
      <c r="E110" s="171"/>
      <c r="F110" s="171"/>
      <c r="G110" s="171"/>
      <c r="H110" s="171"/>
      <c r="I110" s="171"/>
      <c r="J110" s="171"/>
      <c r="K110" s="171"/>
      <c r="L110" s="171"/>
      <c r="M110" s="171"/>
      <c r="N110" s="171"/>
      <c r="O110" s="171"/>
    </row>
    <row r="111" spans="1:15" ht="12.75">
      <c r="A111" s="171"/>
      <c r="B111" s="171"/>
      <c r="C111" s="171"/>
      <c r="D111" s="171"/>
      <c r="E111" s="171"/>
      <c r="F111" s="171"/>
      <c r="G111" s="171"/>
      <c r="H111" s="171"/>
      <c r="I111" s="171"/>
      <c r="J111" s="171"/>
      <c r="K111" s="171"/>
      <c r="L111" s="171"/>
      <c r="M111" s="171"/>
      <c r="N111" s="171"/>
      <c r="O111" s="171"/>
    </row>
    <row r="112" spans="1:15" ht="12.75">
      <c r="A112" s="171"/>
      <c r="B112" s="171"/>
      <c r="C112" s="171"/>
      <c r="D112" s="171"/>
      <c r="E112" s="171"/>
      <c r="F112" s="171"/>
      <c r="G112" s="171"/>
      <c r="H112" s="171"/>
      <c r="I112" s="171"/>
      <c r="J112" s="171"/>
      <c r="K112" s="171"/>
      <c r="L112" s="171"/>
      <c r="M112" s="171"/>
      <c r="N112" s="171"/>
      <c r="O112" s="171"/>
    </row>
    <row r="113" spans="1:15" ht="12.75">
      <c r="A113" s="171"/>
      <c r="B113" s="171"/>
      <c r="C113" s="171"/>
      <c r="D113" s="171"/>
      <c r="E113" s="171"/>
      <c r="F113" s="171"/>
      <c r="G113" s="171"/>
      <c r="H113" s="171"/>
      <c r="I113" s="171"/>
      <c r="J113" s="171"/>
      <c r="K113" s="171"/>
      <c r="L113" s="171"/>
      <c r="M113" s="171"/>
      <c r="N113" s="171"/>
      <c r="O113" s="171"/>
    </row>
    <row r="114" spans="1:15" ht="12.75">
      <c r="A114" s="171"/>
      <c r="B114" s="171"/>
      <c r="C114" s="171"/>
      <c r="D114" s="171"/>
      <c r="E114" s="171"/>
      <c r="F114" s="171"/>
      <c r="G114" s="171"/>
      <c r="H114" s="171"/>
      <c r="I114" s="171"/>
      <c r="J114" s="171"/>
      <c r="K114" s="171"/>
      <c r="L114" s="171"/>
      <c r="M114" s="171"/>
      <c r="N114" s="171"/>
      <c r="O114" s="171"/>
    </row>
    <row r="115" spans="1:15" ht="12.75">
      <c r="A115" s="171"/>
      <c r="B115" s="171"/>
      <c r="C115" s="171"/>
      <c r="D115" s="171"/>
      <c r="E115" s="171"/>
      <c r="F115" s="171"/>
      <c r="G115" s="171"/>
      <c r="H115" s="171"/>
      <c r="I115" s="171"/>
      <c r="J115" s="171"/>
      <c r="K115" s="171"/>
      <c r="L115" s="171"/>
      <c r="M115" s="171"/>
      <c r="N115" s="171"/>
      <c r="O115" s="171"/>
    </row>
    <row r="116" spans="1:15" ht="12.75">
      <c r="A116" s="171"/>
      <c r="B116" s="171"/>
      <c r="C116" s="171"/>
      <c r="D116" s="171"/>
      <c r="E116" s="171"/>
      <c r="F116" s="171"/>
      <c r="G116" s="171"/>
      <c r="H116" s="171"/>
      <c r="I116" s="171"/>
      <c r="J116" s="171"/>
      <c r="K116" s="171"/>
      <c r="L116" s="171"/>
      <c r="M116" s="171"/>
      <c r="N116" s="171"/>
      <c r="O116" s="171"/>
    </row>
    <row r="117" spans="1:15" ht="12.75">
      <c r="A117" s="171"/>
      <c r="B117" s="171"/>
      <c r="C117" s="171"/>
      <c r="D117" s="171"/>
      <c r="E117" s="171"/>
      <c r="F117" s="171"/>
      <c r="G117" s="171"/>
      <c r="H117" s="171"/>
      <c r="I117" s="171"/>
      <c r="J117" s="171"/>
      <c r="K117" s="171"/>
      <c r="L117" s="171"/>
      <c r="M117" s="171"/>
      <c r="N117" s="171"/>
      <c r="O117" s="171"/>
    </row>
    <row r="118" spans="1:15" ht="12.75">
      <c r="A118" s="171"/>
      <c r="B118" s="171"/>
      <c r="C118" s="171"/>
      <c r="D118" s="171"/>
      <c r="E118" s="171"/>
      <c r="F118" s="171"/>
      <c r="G118" s="171"/>
      <c r="H118" s="171"/>
      <c r="I118" s="171"/>
      <c r="J118" s="171"/>
      <c r="K118" s="171"/>
      <c r="L118" s="171"/>
      <c r="M118" s="171"/>
      <c r="N118" s="171"/>
      <c r="O118" s="171"/>
    </row>
    <row r="119" spans="1:15" ht="12.75">
      <c r="A119" s="171"/>
      <c r="B119" s="171"/>
      <c r="C119" s="171"/>
      <c r="D119" s="171"/>
      <c r="E119" s="171"/>
      <c r="F119" s="171"/>
      <c r="G119" s="171"/>
      <c r="H119" s="171"/>
      <c r="I119" s="171"/>
      <c r="J119" s="171"/>
      <c r="K119" s="171"/>
      <c r="L119" s="171"/>
      <c r="M119" s="171"/>
      <c r="N119" s="171"/>
      <c r="O119" s="171"/>
    </row>
    <row r="120" spans="1:15" ht="12.75">
      <c r="A120" s="171"/>
      <c r="B120" s="171"/>
      <c r="C120" s="171"/>
      <c r="D120" s="171"/>
      <c r="E120" s="171"/>
      <c r="F120" s="171"/>
      <c r="G120" s="171"/>
      <c r="H120" s="171"/>
      <c r="I120" s="171"/>
      <c r="J120" s="171"/>
      <c r="K120" s="171"/>
      <c r="L120" s="171"/>
      <c r="M120" s="171"/>
      <c r="N120" s="171"/>
      <c r="O120" s="171"/>
    </row>
    <row r="121" spans="1:6" ht="12.75">
      <c r="A121" s="171"/>
      <c r="B121" s="171"/>
      <c r="C121" s="171"/>
      <c r="D121" s="171"/>
      <c r="E121" s="171"/>
      <c r="F121" s="171"/>
    </row>
    <row r="122" spans="1:6" ht="12.75">
      <c r="A122" s="171"/>
      <c r="B122" s="171"/>
      <c r="C122" s="171"/>
      <c r="D122" s="171"/>
      <c r="E122" s="171"/>
      <c r="F122" s="171"/>
    </row>
  </sheetData>
  <sheetProtection selectLockedCells="1"/>
  <protectedRanges>
    <protectedRange sqref="B8:B13 F12 B20:B38" name="Bereich1"/>
  </protectedRanges>
  <mergeCells count="18">
    <mergeCell ref="A1:F1"/>
    <mergeCell ref="A3:F3"/>
    <mergeCell ref="D4:F6"/>
    <mergeCell ref="B67:B72"/>
    <mergeCell ref="A16:F16"/>
    <mergeCell ref="C19:C38"/>
    <mergeCell ref="B41:B63"/>
    <mergeCell ref="A2:F2"/>
    <mergeCell ref="B4:C4"/>
    <mergeCell ref="B5:C5"/>
    <mergeCell ref="B6:C6"/>
    <mergeCell ref="E106:F107"/>
    <mergeCell ref="C75:C79"/>
    <mergeCell ref="C84:C86"/>
    <mergeCell ref="B89:B91"/>
    <mergeCell ref="B95:B98"/>
    <mergeCell ref="D85:F85"/>
    <mergeCell ref="C100:C103"/>
  </mergeCells>
  <printOptions gridLines="1"/>
  <pageMargins left="0.787401575" right="0.787401575" top="0.984251969" bottom="0.984251969" header="0.511811023" footer="0.511811023"/>
  <pageSetup fitToHeight="1" fitToWidth="1" horizontalDpi="360" verticalDpi="360" orientation="portrait" paperSize="9" scale="47" r:id="rId1"/>
  <headerFooter alignWithMargins="0">
    <oddHeader>&amp;C&amp;A</oddHeader>
    <oddFooter>&amp;CSeite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Eibensteiner</dc:creator>
  <cp:keywords/>
  <dc:description/>
  <cp:lastModifiedBy>roman.eibensteiner</cp:lastModifiedBy>
  <cp:lastPrinted>2008-03-01T07:45:28Z</cp:lastPrinted>
  <dcterms:created xsi:type="dcterms:W3CDTF">2001-11-15T15:26:12Z</dcterms:created>
  <dcterms:modified xsi:type="dcterms:W3CDTF">2011-02-02T17:54:37Z</dcterms:modified>
  <cp:category/>
  <cp:version/>
  <cp:contentType/>
  <cp:contentStatus/>
</cp:coreProperties>
</file>