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470" yWindow="65341" windowWidth="24375" windowHeight="13740" activeTab="0"/>
  </bookViews>
  <sheets>
    <sheet name="SchuelernamenEingabe" sheetId="1" r:id="rId1"/>
    <sheet name="EingabeAngabe" sheetId="2" r:id="rId2"/>
    <sheet name="Ausdruck" sheetId="3" r:id="rId3"/>
    <sheet name="AusdruckHochformat" sheetId="4" r:id="rId4"/>
    <sheet name="Schueler1Punkte" sheetId="5" r:id="rId5"/>
    <sheet name="Schueler2Punkte" sheetId="6" r:id="rId6"/>
    <sheet name="Schueler3Punkte" sheetId="7" r:id="rId7"/>
    <sheet name="Schueler4Punkte" sheetId="8" r:id="rId8"/>
    <sheet name="Schueler5Punkte" sheetId="9" r:id="rId9"/>
    <sheet name="Schueler6Punkte" sheetId="10" r:id="rId10"/>
    <sheet name="Schueler7Punkte" sheetId="11" r:id="rId11"/>
    <sheet name="Schueler8Punkte" sheetId="12" r:id="rId12"/>
    <sheet name="Schueler9Punkte" sheetId="13" r:id="rId13"/>
    <sheet name="Schueler10Punkte" sheetId="14" r:id="rId14"/>
    <sheet name="Schueler11Punkte" sheetId="15" r:id="rId15"/>
    <sheet name="Schueler12Punkte" sheetId="16" r:id="rId16"/>
    <sheet name="Schueler13Punkte" sheetId="17" r:id="rId17"/>
    <sheet name="Schueler14Punkte" sheetId="18" r:id="rId18"/>
    <sheet name="Schueler15Punkte" sheetId="19" r:id="rId19"/>
    <sheet name="Schueler16Punkte" sheetId="20" r:id="rId20"/>
    <sheet name="Schueler17Punkte" sheetId="21" r:id="rId21"/>
    <sheet name="Schueler18Punkte" sheetId="22" r:id="rId22"/>
    <sheet name="Schueler19Punkte" sheetId="23" r:id="rId23"/>
    <sheet name="Schueler20Punkte" sheetId="24" r:id="rId24"/>
    <sheet name="Schueler21Punkte" sheetId="25" r:id="rId25"/>
    <sheet name="Schueler22Punkte" sheetId="26" r:id="rId26"/>
    <sheet name="Schueler23Punkte" sheetId="27" r:id="rId27"/>
    <sheet name="Schueler24Punkte" sheetId="28" r:id="rId28"/>
    <sheet name="Schueler25Punkte" sheetId="29" r:id="rId29"/>
    <sheet name="Schueler26Punkte" sheetId="30" r:id="rId30"/>
    <sheet name="Schueler27Punkte" sheetId="31" r:id="rId31"/>
    <sheet name="Schueler28Punkte" sheetId="32" r:id="rId32"/>
    <sheet name="Schueler29Punkte" sheetId="33" r:id="rId33"/>
    <sheet name="Schueler30Punkte" sheetId="34" r:id="rId34"/>
  </sheets>
  <definedNames/>
  <calcPr fullCalcOnLoad="1"/>
</workbook>
</file>

<file path=xl/sharedStrings.xml><?xml version="1.0" encoding="utf-8"?>
<sst xmlns="http://schemas.openxmlformats.org/spreadsheetml/2006/main" count="467" uniqueCount="74">
  <si>
    <t>Phrase</t>
  </si>
  <si>
    <t>Summe</t>
  </si>
  <si>
    <t>Arbeitsaufgaben/Interpretation</t>
  </si>
  <si>
    <t>Note</t>
  </si>
  <si>
    <t>ÜBERSETZUNGSTEXT</t>
  </si>
  <si>
    <t>TEXTSINN</t>
  </si>
  <si>
    <t>LEXIK</t>
  </si>
  <si>
    <t>MORPHOLOGIE</t>
  </si>
  <si>
    <t>2.</t>
  </si>
  <si>
    <t>SPRACHLICHE QUALITÄT IN DER ZIELSPRACHE</t>
  </si>
  <si>
    <t>gut verständlich/  mit einiger Anstrengung verständlich/ kaum verständlich</t>
  </si>
  <si>
    <t>GESAMT</t>
  </si>
  <si>
    <t>NOTE</t>
  </si>
  <si>
    <t>Notenschnitt</t>
  </si>
  <si>
    <t>Punkte</t>
  </si>
  <si>
    <t>Gesamtsumme</t>
  </si>
  <si>
    <t>Gut</t>
  </si>
  <si>
    <t>Befriedigend</t>
  </si>
  <si>
    <t>Genügend</t>
  </si>
  <si>
    <t>Übersetzungstext</t>
  </si>
  <si>
    <t>Copyright Walter Kuchling</t>
  </si>
  <si>
    <t>SYNTAX</t>
  </si>
  <si>
    <t>SE1</t>
  </si>
  <si>
    <t>SE2</t>
  </si>
  <si>
    <t>SE3</t>
  </si>
  <si>
    <t>SE4</t>
  </si>
  <si>
    <t>SE5</t>
  </si>
  <si>
    <t>SE6</t>
  </si>
  <si>
    <t>SE7</t>
  </si>
  <si>
    <t>SE8</t>
  </si>
  <si>
    <t>LE13</t>
  </si>
  <si>
    <t>LE14</t>
  </si>
  <si>
    <t>LE15</t>
  </si>
  <si>
    <t>LE16</t>
  </si>
  <si>
    <t>MO19</t>
  </si>
  <si>
    <t>MO20</t>
  </si>
  <si>
    <t>MO21</t>
  </si>
  <si>
    <t>MO22</t>
  </si>
  <si>
    <t>SY25</t>
  </si>
  <si>
    <t>SY26</t>
  </si>
  <si>
    <t>SY27</t>
  </si>
  <si>
    <t>SY28</t>
  </si>
  <si>
    <t>Notenschlüssel:</t>
  </si>
  <si>
    <t>Sehr gut</t>
  </si>
  <si>
    <t>Nicht genügend</t>
  </si>
  <si>
    <t>IT1</t>
  </si>
  <si>
    <t>IT2</t>
  </si>
  <si>
    <t>IT3</t>
  </si>
  <si>
    <t>IT4</t>
  </si>
  <si>
    <t>IT5</t>
  </si>
  <si>
    <t>IT6</t>
  </si>
  <si>
    <t>Schülername</t>
  </si>
  <si>
    <t>Schülernamen:</t>
  </si>
  <si>
    <t>"Der Schüler, die Schülerin hat die nach Maßgabe des Lehrplanes gestellten Anforderungen in der Erfassung und in  der Anwendung des Lehrstoffes sowie in der Durchführung der Aufgaben in den wesentlichen Bereichen überwiegend erfüllt."</t>
  </si>
  <si>
    <t>Notendefinitionen laut LBVO §14</t>
  </si>
  <si>
    <t xml:space="preserve">"Der Schüler, die Schülerin hat die nach Maßgabe des Lehrplanes gestellten Anforderungen in der Erfassung und in der Anwendung des Lehrstoffes sowie in der Durchführung der Aufgaben in weit über das Wesentliche hinausgehendem Ausmaß erfüllt und, wo dies möglich ist, deutliche Eigenständigkeit beziehungsweise die Fähigkeit zur selbständigen Anwendung seines Wissens und Könnens auf für ihn neuartige Aufgaben gezeigt" </t>
  </si>
  <si>
    <t xml:space="preserve">"Der Schüler, die Schülerin hat die nach Maßgabe des Lehrplanes gestellten Anforderungen in der Erfassung und in der Anwendung des Lehrstoffes sowie in der Durchführung der Aufgaben in über das Wesentliche hinausgehendem  Ausmaß erfüllt und, wo dies möglich ist, merkliche Ansätze zur Eigenständigkeit beziehungsweise bei entsprechender Anleitung die Fähigkeit zur Anwendung seines Wissens und Könnens auf für ihn neuartige Aufgaben gezeigt" </t>
  </si>
  <si>
    <t>"Der Schüler, die Schülerin hat die nach Maßgabe des Lehrplanes gestellten Anforderungen in der Erfassung und in der Anwendung des Lehrstoffes sowie in der Durchführung der Aufgaben in den wesentlichen Bereichen zur Gänze erfüllt; dabei werden Mängel in der Durchführung durch merkliche Ansätze zur Eigenständigkeit ausgeglichen."</t>
  </si>
  <si>
    <t>Summe Übersetzungstext</t>
  </si>
  <si>
    <t>Summe Arbeitsaufgaben und Interpretation</t>
  </si>
  <si>
    <t>Arbeitsaufgaben/ Interpretation</t>
  </si>
  <si>
    <t>Schularbeit mit Vetofunktion</t>
  </si>
  <si>
    <t>Ja</t>
  </si>
  <si>
    <t>Nein</t>
  </si>
  <si>
    <t>x</t>
  </si>
  <si>
    <t>Eigener Notenkommentar:</t>
  </si>
  <si>
    <t>% richtig</t>
  </si>
  <si>
    <t>"Der Schüler, die Schülerin hat die nach Maßgabe des Lehrplanes gestellten Anforderungen in der Erfassung und in der Anwendung des Lehrstoffes sowie in der Durchführung der Aufgaben in den wesentlichen Bereichen nicht überwiegend erfüllt."</t>
  </si>
  <si>
    <t>4/2/0</t>
  </si>
  <si>
    <t>40 - 36</t>
  </si>
  <si>
    <t>35 - 31</t>
  </si>
  <si>
    <t>30 - 26</t>
  </si>
  <si>
    <t>25 - 20</t>
  </si>
  <si>
    <t>19 - 00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</si>
</sst>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1"/>
      <color theme="1"/>
      <name val="Calibri"/>
      <family val="2"/>
    </font>
    <font>
      <sz val="11"/>
      <color indexed="8"/>
      <name val="Calibri"/>
      <family val="2"/>
    </font>
    <font>
      <b/>
      <sz val="11"/>
      <color indexed="8"/>
      <name val="Calibri"/>
      <family val="2"/>
    </font>
    <font>
      <sz val="8"/>
      <name val="Calibri"/>
      <family val="2"/>
    </font>
    <font>
      <b/>
      <sz val="6"/>
      <color indexed="8"/>
      <name val="Calibri"/>
      <family val="2"/>
    </font>
    <font>
      <b/>
      <sz val="20"/>
      <color indexed="8"/>
      <name val="Calibri"/>
      <family val="2"/>
    </font>
    <font>
      <sz val="11"/>
      <color indexed="10"/>
      <name val="Calibri"/>
      <family val="2"/>
    </font>
    <font>
      <sz val="8"/>
      <color indexed="8"/>
      <name val="Calibri"/>
      <family val="2"/>
    </font>
    <font>
      <sz val="12"/>
      <color indexed="8"/>
      <name val="Calibri"/>
      <family val="2"/>
    </font>
    <font>
      <sz val="18"/>
      <color indexed="8"/>
      <name val="Calibri"/>
      <family val="2"/>
    </font>
    <font>
      <sz val="20"/>
      <color indexed="8"/>
      <name val="Calibri"/>
      <family val="2"/>
    </font>
    <font>
      <b/>
      <sz val="12"/>
      <color indexed="8"/>
      <name val="Calibri"/>
      <family val="2"/>
    </font>
    <font>
      <sz val="10"/>
      <color indexed="8"/>
      <name val="Calibri"/>
      <family val="2"/>
    </font>
    <font>
      <sz val="16"/>
      <color indexed="8"/>
      <name val="Calibri"/>
      <family val="2"/>
    </font>
    <font>
      <b/>
      <sz val="16"/>
      <color indexed="8"/>
      <name val="Calibri"/>
      <family val="2"/>
    </font>
    <font>
      <i/>
      <sz val="18"/>
      <color indexed="8"/>
      <name val="Calibri"/>
      <family val="2"/>
    </font>
    <font>
      <b/>
      <sz val="18"/>
      <color indexed="8"/>
      <name val="Calibri"/>
      <family val="2"/>
    </font>
    <font>
      <b/>
      <sz val="22"/>
      <color indexed="8"/>
      <name val="Calibri"/>
      <family val="2"/>
    </font>
    <font>
      <b/>
      <sz val="14"/>
      <color indexed="16"/>
      <name val="Calibri"/>
      <family val="2"/>
    </font>
    <font>
      <b/>
      <sz val="11"/>
      <color indexed="16"/>
      <name val="Calibri"/>
      <family val="2"/>
    </font>
    <font>
      <b/>
      <sz val="14"/>
      <color indexed="21"/>
      <name val="Calibri"/>
      <family val="2"/>
    </font>
    <font>
      <b/>
      <sz val="11"/>
      <color indexed="21"/>
      <name val="Calibri"/>
      <family val="2"/>
    </font>
    <font>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12"/>
      <color theme="1"/>
      <name val="Calibri"/>
      <family val="2"/>
    </font>
    <font>
      <sz val="18"/>
      <color theme="1"/>
      <name val="Calibri"/>
      <family val="2"/>
    </font>
    <font>
      <b/>
      <sz val="20"/>
      <color theme="1"/>
      <name val="Calibri"/>
      <family val="2"/>
    </font>
    <font>
      <sz val="20"/>
      <color theme="1"/>
      <name val="Calibri"/>
      <family val="2"/>
    </font>
    <font>
      <b/>
      <sz val="12"/>
      <color theme="1"/>
      <name val="Calibri"/>
      <family val="2"/>
    </font>
    <font>
      <sz val="10"/>
      <color theme="1"/>
      <name val="Calibri"/>
      <family val="2"/>
    </font>
    <font>
      <sz val="16"/>
      <color theme="1"/>
      <name val="Calibri"/>
      <family val="2"/>
    </font>
    <font>
      <b/>
      <sz val="16"/>
      <color theme="1"/>
      <name val="Calibri"/>
      <family val="2"/>
    </font>
    <font>
      <b/>
      <sz val="22"/>
      <color theme="1"/>
      <name val="Calibri"/>
      <family val="2"/>
    </font>
    <font>
      <b/>
      <sz val="18"/>
      <color theme="1"/>
      <name val="Calibri"/>
      <family val="2"/>
    </font>
    <font>
      <i/>
      <sz val="18"/>
      <color theme="1"/>
      <name val="Calibri"/>
      <family val="2"/>
    </font>
    <font>
      <sz val="2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
      <patternFill patternType="solid">
        <fgColor rgb="FFF52BFA"/>
        <bgColor indexed="64"/>
      </patternFill>
    </fill>
    <fill>
      <patternFill patternType="solid">
        <fgColor rgb="FF00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66CC"/>
        <bgColor indexed="64"/>
      </patternFill>
    </fill>
    <fill>
      <patternFill patternType="solid">
        <fgColor rgb="FF92D050"/>
        <bgColor indexed="64"/>
      </patternFill>
    </fill>
    <fill>
      <patternFill patternType="solid">
        <fgColor theme="0" tint="-0.04997999966144562"/>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border>
    <border>
      <left style="thin"/>
      <right/>
      <top style="thin"/>
      <bottom style="thin"/>
    </border>
    <border>
      <left style="thin"/>
      <right style="thin"/>
      <top style="thin"/>
      <bottom/>
    </border>
    <border>
      <left style="thin"/>
      <right style="medium"/>
      <top style="thick"/>
      <bottom style="medium"/>
    </border>
    <border>
      <left style="thin"/>
      <right style="thin"/>
      <top/>
      <bottom style="thin"/>
    </border>
    <border>
      <left style="thin"/>
      <right style="thin"/>
      <top style="thick"/>
      <bottom style="thin"/>
    </border>
    <border>
      <left/>
      <right style="thin"/>
      <top style="thin"/>
      <bottom style="thin"/>
    </border>
    <border>
      <left style="thin"/>
      <right/>
      <top style="thick"/>
      <bottom style="thin"/>
    </border>
    <border>
      <left style="thin"/>
      <right style="thin"/>
      <top style="thick"/>
      <bottom style="thick"/>
    </border>
    <border>
      <left style="thin"/>
      <right/>
      <top style="thick"/>
      <bottom style="thick"/>
    </border>
    <border>
      <left/>
      <right style="thin"/>
      <top style="thick"/>
      <bottom style="thick"/>
    </border>
    <border>
      <left style="thin"/>
      <right style="thin"/>
      <top style="thin"/>
      <bottom style="medium"/>
    </border>
    <border>
      <left/>
      <right style="thin"/>
      <top/>
      <bottom/>
    </border>
    <border>
      <left/>
      <right/>
      <top style="thin"/>
      <bottom style="thin"/>
    </border>
    <border>
      <left/>
      <right style="thin"/>
      <top style="thin"/>
      <bottom/>
    </border>
    <border>
      <left/>
      <right/>
      <top/>
      <bottom style="thin"/>
    </border>
    <border>
      <left/>
      <right style="thin"/>
      <top/>
      <bottom style="thin"/>
    </border>
    <border>
      <left/>
      <right/>
      <top style="thick"/>
      <bottom style="thick"/>
    </border>
    <border>
      <left style="thick"/>
      <right/>
      <top style="thick"/>
      <bottom style="thick"/>
    </border>
    <border>
      <left/>
      <right style="thick"/>
      <top style="thick"/>
      <bottom style="thick"/>
    </border>
    <border>
      <left style="thick"/>
      <right/>
      <top/>
      <bottom style="thick"/>
    </border>
    <border>
      <left/>
      <right/>
      <top/>
      <bottom style="thick"/>
    </border>
    <border>
      <left/>
      <right style="thick"/>
      <top/>
      <bottom style="thick"/>
    </border>
    <border>
      <left style="thin"/>
      <right/>
      <top/>
      <bottom/>
    </border>
    <border>
      <left style="medium"/>
      <right/>
      <top style="thick"/>
      <bottom style="medium"/>
    </border>
    <border>
      <left/>
      <right/>
      <top style="thick"/>
      <bottom style="medium"/>
    </border>
    <border>
      <left/>
      <right style="thick"/>
      <top style="thick"/>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ck"/>
      <bottom/>
    </border>
    <border>
      <left/>
      <right/>
      <top style="thick"/>
      <bottom/>
    </border>
    <border>
      <left/>
      <right style="thick"/>
      <top style="thick"/>
      <bottom/>
    </border>
    <border>
      <left/>
      <right style="thick"/>
      <top/>
      <bottom/>
    </border>
    <border>
      <left style="thin"/>
      <right/>
      <top/>
      <bottom style="thick"/>
    </border>
    <border>
      <left style="medium"/>
      <right/>
      <top style="medium"/>
      <bottom style="medium"/>
    </border>
    <border>
      <left/>
      <right/>
      <top style="medium"/>
      <bottom style="medium"/>
    </border>
    <border>
      <left/>
      <right style="thin"/>
      <top style="medium"/>
      <bottom style="medium"/>
    </border>
    <border>
      <left style="thin"/>
      <right/>
      <top style="medium"/>
      <bottom style="dashed"/>
    </border>
    <border>
      <left/>
      <right/>
      <top style="medium"/>
      <bottom style="dashed"/>
    </border>
    <border>
      <left/>
      <right style="thin"/>
      <top style="medium"/>
      <bottom style="dashed"/>
    </border>
    <border>
      <left style="thin"/>
      <right/>
      <top/>
      <bottom style="dashed"/>
    </border>
    <border>
      <left/>
      <right/>
      <top/>
      <bottom style="dashed"/>
    </border>
    <border>
      <left/>
      <right style="thin"/>
      <top/>
      <bottom style="dashed"/>
    </border>
    <border>
      <left style="thin"/>
      <right/>
      <top style="dashed"/>
      <bottom style="medium"/>
    </border>
    <border>
      <left/>
      <right/>
      <top style="dashed"/>
      <bottom style="medium"/>
    </border>
    <border>
      <left/>
      <right style="thin"/>
      <top style="dashed"/>
      <bottom style="medium"/>
    </border>
    <border>
      <left/>
      <right style="thin"/>
      <top style="thick"/>
      <bottom style="thin"/>
    </border>
    <border>
      <left style="thin"/>
      <right/>
      <top style="medium"/>
      <bottom style="thin"/>
    </border>
    <border>
      <left/>
      <right/>
      <top style="medium"/>
      <bottom style="thin"/>
    </border>
    <border>
      <left/>
      <right style="thin"/>
      <top style="medium"/>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79">
    <xf numFmtId="0" fontId="0" fillId="0" borderId="0" xfId="0" applyFont="1" applyAlignment="1">
      <alignment/>
    </xf>
    <xf numFmtId="0" fontId="0" fillId="0" borderId="0" xfId="0" applyAlignment="1">
      <alignment vertical="top"/>
    </xf>
    <xf numFmtId="0" fontId="0" fillId="0" borderId="0" xfId="0" applyBorder="1" applyAlignment="1">
      <alignment/>
    </xf>
    <xf numFmtId="0" fontId="0" fillId="0" borderId="0" xfId="0" applyFont="1" applyAlignment="1">
      <alignment/>
    </xf>
    <xf numFmtId="0" fontId="0" fillId="0" borderId="0" xfId="0" applyNumberFormat="1" applyAlignment="1">
      <alignment/>
    </xf>
    <xf numFmtId="0" fontId="53" fillId="0" borderId="0" xfId="0" applyFont="1" applyAlignment="1">
      <alignment textRotation="255"/>
    </xf>
    <xf numFmtId="0" fontId="53" fillId="0" borderId="0" xfId="0" applyFont="1" applyAlignment="1">
      <alignment/>
    </xf>
    <xf numFmtId="0" fontId="0" fillId="0" borderId="10" xfId="0" applyBorder="1" applyAlignment="1" applyProtection="1">
      <alignment/>
      <protection hidden="1"/>
    </xf>
    <xf numFmtId="0" fontId="0" fillId="0" borderId="0" xfId="0" applyAlignment="1" applyProtection="1">
      <alignment/>
      <protection hidden="1"/>
    </xf>
    <xf numFmtId="0" fontId="0" fillId="0" borderId="0" xfId="0" applyAlignment="1" applyProtection="1">
      <alignment vertical="top"/>
      <protection hidden="1"/>
    </xf>
    <xf numFmtId="0" fontId="0" fillId="0" borderId="0" xfId="0" applyNumberFormat="1" applyAlignment="1" applyProtection="1">
      <alignment/>
      <protection hidden="1"/>
    </xf>
    <xf numFmtId="0" fontId="51" fillId="0" borderId="0" xfId="0" applyFont="1" applyAlignment="1" applyProtection="1">
      <alignment vertical="top"/>
      <protection hidden="1"/>
    </xf>
    <xf numFmtId="0" fontId="0" fillId="0" borderId="0" xfId="0" applyAlignment="1">
      <alignment wrapText="1"/>
    </xf>
    <xf numFmtId="0" fontId="0" fillId="0" borderId="10" xfId="0" applyFont="1" applyBorder="1" applyAlignment="1" applyProtection="1">
      <alignment/>
      <protection hidden="1"/>
    </xf>
    <xf numFmtId="0" fontId="0" fillId="0" borderId="10" xfId="0" applyNumberFormat="1" applyFont="1" applyBorder="1" applyAlignment="1" applyProtection="1">
      <alignment/>
      <protection hidden="1"/>
    </xf>
    <xf numFmtId="0" fontId="2" fillId="0" borderId="10" xfId="0" applyNumberFormat="1" applyFont="1" applyBorder="1" applyAlignment="1" applyProtection="1">
      <alignment/>
      <protection hidden="1"/>
    </xf>
    <xf numFmtId="0" fontId="2" fillId="33" borderId="10" xfId="0" applyFont="1" applyFill="1" applyBorder="1" applyAlignment="1" applyProtection="1">
      <alignment horizontal="left" vertical="top" wrapText="1"/>
      <protection hidden="1"/>
    </xf>
    <xf numFmtId="0" fontId="1" fillId="0" borderId="10" xfId="0" applyFont="1" applyBorder="1" applyAlignment="1" applyProtection="1">
      <alignment/>
      <protection hidden="1"/>
    </xf>
    <xf numFmtId="0" fontId="0" fillId="0" borderId="10" xfId="0" applyNumberFormat="1" applyFont="1" applyBorder="1" applyAlignment="1" applyProtection="1">
      <alignment horizontal="left" vertical="top" wrapText="1"/>
      <protection hidden="1"/>
    </xf>
    <xf numFmtId="0" fontId="0" fillId="34" borderId="10" xfId="0" applyFont="1" applyFill="1" applyBorder="1" applyAlignment="1" applyProtection="1">
      <alignment horizontal="left" vertical="top"/>
      <protection hidden="1"/>
    </xf>
    <xf numFmtId="0" fontId="2" fillId="34" borderId="10" xfId="0" applyFont="1" applyFill="1" applyBorder="1" applyAlignment="1" applyProtection="1">
      <alignment horizontal="left" vertical="top"/>
      <protection hidden="1"/>
    </xf>
    <xf numFmtId="0" fontId="0" fillId="34" borderId="10" xfId="0" applyNumberFormat="1" applyFont="1" applyFill="1" applyBorder="1" applyAlignment="1" applyProtection="1">
      <alignment horizontal="left" vertical="top"/>
      <protection hidden="1"/>
    </xf>
    <xf numFmtId="0" fontId="0" fillId="34" borderId="10" xfId="0" applyFont="1" applyFill="1" applyBorder="1" applyAlignment="1" applyProtection="1">
      <alignment horizontal="left" vertical="top" wrapText="1"/>
      <protection hidden="1"/>
    </xf>
    <xf numFmtId="0" fontId="0" fillId="33" borderId="10" xfId="0" applyFont="1" applyFill="1" applyBorder="1" applyAlignment="1" applyProtection="1">
      <alignment horizontal="left" vertical="top"/>
      <protection hidden="1"/>
    </xf>
    <xf numFmtId="0" fontId="0" fillId="33" borderId="10" xfId="0" applyNumberFormat="1" applyFont="1" applyFill="1" applyBorder="1" applyAlignment="1" applyProtection="1">
      <alignment horizontal="left" vertical="top"/>
      <protection hidden="1"/>
    </xf>
    <xf numFmtId="0" fontId="0" fillId="33" borderId="10" xfId="0" applyFont="1" applyFill="1" applyBorder="1" applyAlignment="1" applyProtection="1">
      <alignment horizontal="left" vertical="top" wrapText="1"/>
      <protection hidden="1"/>
    </xf>
    <xf numFmtId="0" fontId="0" fillId="35" borderId="10" xfId="0" applyFont="1" applyFill="1" applyBorder="1" applyAlignment="1" applyProtection="1">
      <alignment horizontal="left" vertical="top"/>
      <protection hidden="1"/>
    </xf>
    <xf numFmtId="0" fontId="0" fillId="35" borderId="10" xfId="0" applyNumberFormat="1" applyFont="1" applyFill="1" applyBorder="1" applyAlignment="1" applyProtection="1">
      <alignment horizontal="left" vertical="top"/>
      <protection hidden="1"/>
    </xf>
    <xf numFmtId="0" fontId="0" fillId="35" borderId="10" xfId="0" applyFont="1" applyFill="1" applyBorder="1" applyAlignment="1" applyProtection="1">
      <alignment horizontal="left" vertical="top" wrapText="1"/>
      <protection hidden="1"/>
    </xf>
    <xf numFmtId="49" fontId="0" fillId="36" borderId="10" xfId="0" applyNumberFormat="1" applyFont="1" applyFill="1" applyBorder="1" applyAlignment="1" applyProtection="1">
      <alignment horizontal="left" vertical="top"/>
      <protection hidden="1"/>
    </xf>
    <xf numFmtId="0" fontId="1" fillId="36" borderId="10" xfId="0" applyFont="1" applyFill="1" applyBorder="1" applyAlignment="1" applyProtection="1">
      <alignment horizontal="left" vertical="top"/>
      <protection hidden="1"/>
    </xf>
    <xf numFmtId="0" fontId="0" fillId="0" borderId="10" xfId="0" applyFont="1" applyBorder="1" applyAlignment="1" applyProtection="1">
      <alignment horizontal="left" vertical="top"/>
      <protection hidden="1"/>
    </xf>
    <xf numFmtId="0" fontId="2" fillId="0" borderId="10" xfId="0" applyNumberFormat="1" applyFont="1" applyBorder="1" applyAlignment="1" applyProtection="1">
      <alignment horizontal="left" vertical="top"/>
      <protection hidden="1"/>
    </xf>
    <xf numFmtId="0" fontId="1" fillId="36" borderId="10" xfId="0" applyFont="1" applyFill="1" applyBorder="1" applyAlignment="1" applyProtection="1">
      <alignment horizontal="left" vertical="top" wrapText="1"/>
      <protection hidden="1"/>
    </xf>
    <xf numFmtId="1" fontId="1" fillId="36" borderId="10" xfId="0" applyNumberFormat="1" applyFont="1" applyFill="1" applyBorder="1" applyAlignment="1" applyProtection="1">
      <alignment horizontal="center" vertical="center"/>
      <protection hidden="1"/>
    </xf>
    <xf numFmtId="1" fontId="1" fillId="0" borderId="10" xfId="0" applyNumberFormat="1" applyFont="1" applyFill="1" applyBorder="1" applyAlignment="1" applyProtection="1">
      <alignment horizontal="center" vertical="center"/>
      <protection hidden="1"/>
    </xf>
    <xf numFmtId="1" fontId="1" fillId="37" borderId="10" xfId="0" applyNumberFormat="1" applyFont="1" applyFill="1" applyBorder="1" applyAlignment="1" applyProtection="1">
      <alignment horizontal="center" vertical="center"/>
      <protection hidden="1"/>
    </xf>
    <xf numFmtId="1" fontId="1" fillId="0" borderId="10" xfId="0" applyNumberFormat="1" applyFont="1" applyFill="1" applyBorder="1" applyAlignment="1" applyProtection="1">
      <alignment horizontal="center" vertical="center" wrapText="1"/>
      <protection hidden="1"/>
    </xf>
    <xf numFmtId="1" fontId="1" fillId="38" borderId="10" xfId="0" applyNumberFormat="1" applyFont="1" applyFill="1" applyBorder="1" applyAlignment="1" applyProtection="1">
      <alignment horizontal="center" vertical="center"/>
      <protection hidden="1"/>
    </xf>
    <xf numFmtId="1" fontId="1" fillId="39" borderId="10" xfId="0" applyNumberFormat="1" applyFont="1" applyFill="1" applyBorder="1" applyAlignment="1" applyProtection="1">
      <alignment horizontal="center" vertical="center"/>
      <protection hidden="1"/>
    </xf>
    <xf numFmtId="0" fontId="0" fillId="36" borderId="10" xfId="0" applyFill="1" applyBorder="1" applyAlignment="1" applyProtection="1">
      <alignment horizontal="center" vertical="center"/>
      <protection hidden="1"/>
    </xf>
    <xf numFmtId="0" fontId="1" fillId="0" borderId="10" xfId="0" applyNumberFormat="1" applyFont="1" applyFill="1" applyBorder="1" applyAlignment="1" applyProtection="1">
      <alignment horizontal="center" vertical="center"/>
      <protection hidden="1"/>
    </xf>
    <xf numFmtId="0" fontId="2" fillId="0" borderId="10" xfId="0" applyFont="1" applyBorder="1" applyAlignment="1" applyProtection="1">
      <alignment wrapText="1"/>
      <protection hidden="1"/>
    </xf>
    <xf numFmtId="0" fontId="0" fillId="0" borderId="10" xfId="0" applyBorder="1" applyAlignment="1" applyProtection="1">
      <alignment/>
      <protection hidden="1"/>
    </xf>
    <xf numFmtId="0" fontId="2" fillId="34" borderId="10" xfId="0" applyFont="1" applyFill="1"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2" fillId="33" borderId="10" xfId="0" applyFont="1" applyFill="1" applyBorder="1" applyAlignment="1" applyProtection="1">
      <alignment horizontal="center" vertical="center"/>
      <protection hidden="1"/>
    </xf>
    <xf numFmtId="0" fontId="2" fillId="39" borderId="10" xfId="0" applyFont="1" applyFill="1" applyBorder="1" applyAlignment="1" applyProtection="1">
      <alignment horizontal="center" vertical="center"/>
      <protection hidden="1"/>
    </xf>
    <xf numFmtId="49" fontId="0" fillId="36" borderId="10" xfId="0" applyNumberFormat="1" applyFill="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36" borderId="10" xfId="0" applyFont="1" applyFill="1" applyBorder="1" applyAlignment="1" applyProtection="1">
      <alignment horizontal="center" vertical="center" wrapText="1"/>
      <protection hidden="1"/>
    </xf>
    <xf numFmtId="0" fontId="1" fillId="0" borderId="10" xfId="0" applyNumberFormat="1" applyFont="1" applyBorder="1" applyAlignment="1" applyProtection="1">
      <alignment horizontal="left" vertical="top" wrapText="1"/>
      <protection hidden="1"/>
    </xf>
    <xf numFmtId="1" fontId="1" fillId="40" borderId="10" xfId="0" applyNumberFormat="1" applyFont="1" applyFill="1" applyBorder="1" applyAlignment="1" applyProtection="1">
      <alignment horizontal="center" vertical="center"/>
      <protection hidden="1"/>
    </xf>
    <xf numFmtId="0" fontId="54" fillId="0" borderId="10" xfId="0" applyFont="1" applyBorder="1" applyAlignment="1" applyProtection="1">
      <alignment wrapText="1"/>
      <protection hidden="1"/>
    </xf>
    <xf numFmtId="0" fontId="53" fillId="0" borderId="0" xfId="0" applyFont="1" applyAlignment="1">
      <alignment/>
    </xf>
    <xf numFmtId="0" fontId="4" fillId="0" borderId="11" xfId="0" applyFont="1" applyBorder="1" applyAlignment="1" applyProtection="1">
      <alignment horizontal="center" vertical="top" textRotation="255"/>
      <protection hidden="1"/>
    </xf>
    <xf numFmtId="0" fontId="54" fillId="0" borderId="12" xfId="0" applyFont="1" applyBorder="1" applyAlignment="1" applyProtection="1">
      <alignment textRotation="255"/>
      <protection hidden="1"/>
    </xf>
    <xf numFmtId="0" fontId="0" fillId="0" borderId="0" xfId="0" applyBorder="1" applyAlignment="1">
      <alignment horizontal="center" vertical="center"/>
    </xf>
    <xf numFmtId="0" fontId="55" fillId="0" borderId="0" xfId="0" applyFont="1" applyBorder="1" applyAlignment="1">
      <alignment horizontal="center" vertical="center"/>
    </xf>
    <xf numFmtId="0" fontId="0" fillId="0" borderId="0" xfId="0" applyBorder="1" applyAlignment="1">
      <alignment wrapText="1"/>
    </xf>
    <xf numFmtId="0" fontId="0" fillId="0" borderId="0" xfId="0" applyAlignment="1" applyProtection="1">
      <alignment/>
      <protection hidden="1"/>
    </xf>
    <xf numFmtId="2" fontId="0" fillId="0" borderId="13" xfId="0" applyNumberFormat="1" applyBorder="1" applyAlignment="1" applyProtection="1">
      <alignment/>
      <protection hidden="1"/>
    </xf>
    <xf numFmtId="0" fontId="0" fillId="0" borderId="13" xfId="0" applyBorder="1" applyAlignment="1" applyProtection="1">
      <alignment/>
      <protection hidden="1"/>
    </xf>
    <xf numFmtId="0" fontId="41" fillId="0" borderId="10" xfId="0" applyFont="1" applyFill="1" applyBorder="1" applyAlignment="1" applyProtection="1">
      <alignment/>
      <protection hidden="1"/>
    </xf>
    <xf numFmtId="0" fontId="56" fillId="0" borderId="14" xfId="0" applyFont="1" applyBorder="1" applyAlignment="1" applyProtection="1">
      <alignment/>
      <protection hidden="1"/>
    </xf>
    <xf numFmtId="0" fontId="41" fillId="0" borderId="10" xfId="0" applyFont="1" applyBorder="1" applyAlignment="1" applyProtection="1">
      <alignment/>
      <protection hidden="1"/>
    </xf>
    <xf numFmtId="0" fontId="0" fillId="41" borderId="13" xfId="0" applyFill="1" applyBorder="1" applyAlignment="1" applyProtection="1">
      <alignment horizontal="center" vertical="center"/>
      <protection hidden="1" locked="0"/>
    </xf>
    <xf numFmtId="0" fontId="57" fillId="0" borderId="15" xfId="0" applyFont="1" applyBorder="1" applyAlignment="1" applyProtection="1">
      <alignment horizontal="center" vertical="center"/>
      <protection hidden="1"/>
    </xf>
    <xf numFmtId="0" fontId="57" fillId="0" borderId="16" xfId="0" applyFont="1" applyBorder="1" applyAlignment="1" applyProtection="1">
      <alignment horizontal="center" vertical="center"/>
      <protection hidden="1"/>
    </xf>
    <xf numFmtId="0" fontId="57" fillId="0" borderId="10" xfId="0" applyFont="1" applyBorder="1" applyAlignment="1" applyProtection="1">
      <alignment horizontal="center" vertical="center"/>
      <protection hidden="1"/>
    </xf>
    <xf numFmtId="0" fontId="57" fillId="0" borderId="0" xfId="0" applyFont="1" applyAlignment="1" applyProtection="1">
      <alignment/>
      <protection hidden="1"/>
    </xf>
    <xf numFmtId="0" fontId="54" fillId="0" borderId="10" xfId="0" applyFont="1" applyBorder="1" applyAlignment="1" applyProtection="1">
      <alignment vertical="top"/>
      <protection hidden="1"/>
    </xf>
    <xf numFmtId="0" fontId="54" fillId="0" borderId="10" xfId="0" applyFont="1" applyBorder="1" applyAlignment="1" applyProtection="1">
      <alignment vertical="top" textRotation="255"/>
      <protection hidden="1"/>
    </xf>
    <xf numFmtId="0" fontId="54" fillId="42" borderId="10" xfId="0" applyFont="1" applyFill="1" applyBorder="1" applyAlignment="1" applyProtection="1">
      <alignment horizontal="right" vertical="top"/>
      <protection hidden="1"/>
    </xf>
    <xf numFmtId="0" fontId="54" fillId="42" borderId="10" xfId="0" applyFont="1" applyFill="1" applyBorder="1" applyAlignment="1" applyProtection="1">
      <alignment/>
      <protection hidden="1"/>
    </xf>
    <xf numFmtId="0" fontId="54" fillId="42" borderId="10" xfId="0" applyFont="1" applyFill="1" applyBorder="1" applyAlignment="1" applyProtection="1">
      <alignment horizontal="center" vertical="center"/>
      <protection hidden="1"/>
    </xf>
    <xf numFmtId="0" fontId="54" fillId="42" borderId="10" xfId="0" applyFont="1" applyFill="1" applyBorder="1" applyAlignment="1" applyProtection="1">
      <alignment horizontal="right" vertical="top" wrapText="1"/>
      <protection hidden="1"/>
    </xf>
    <xf numFmtId="0" fontId="54" fillId="0" borderId="10" xfId="0" applyFont="1" applyBorder="1" applyAlignment="1" applyProtection="1">
      <alignment horizontal="left" vertical="top" wrapText="1"/>
      <protection hidden="1"/>
    </xf>
    <xf numFmtId="0" fontId="54" fillId="0" borderId="10" xfId="0" applyFont="1" applyBorder="1" applyAlignment="1" applyProtection="1">
      <alignment horizontal="center" vertical="center"/>
      <protection hidden="1"/>
    </xf>
    <xf numFmtId="0" fontId="54" fillId="37" borderId="10" xfId="0" applyFont="1" applyFill="1" applyBorder="1" applyAlignment="1" applyProtection="1">
      <alignment horizontal="right" vertical="top" wrapText="1"/>
      <protection hidden="1"/>
    </xf>
    <xf numFmtId="0" fontId="54" fillId="37" borderId="10" xfId="0" applyFont="1" applyFill="1" applyBorder="1" applyAlignment="1" applyProtection="1">
      <alignment horizontal="left" vertical="top" wrapText="1"/>
      <protection hidden="1"/>
    </xf>
    <xf numFmtId="0" fontId="54" fillId="37" borderId="10" xfId="0" applyFont="1" applyFill="1" applyBorder="1" applyAlignment="1" applyProtection="1">
      <alignment horizontal="center" vertical="center"/>
      <protection hidden="1"/>
    </xf>
    <xf numFmtId="0" fontId="54" fillId="43" borderId="10" xfId="0" applyFont="1" applyFill="1" applyBorder="1" applyAlignment="1" applyProtection="1">
      <alignment horizontal="right" vertical="top" wrapText="1"/>
      <protection hidden="1"/>
    </xf>
    <xf numFmtId="0" fontId="54" fillId="43" borderId="10" xfId="0" applyFont="1" applyFill="1" applyBorder="1" applyAlignment="1" applyProtection="1">
      <alignment horizontal="left" vertical="top" wrapText="1"/>
      <protection hidden="1"/>
    </xf>
    <xf numFmtId="0" fontId="54" fillId="43" borderId="10" xfId="0" applyFont="1" applyFill="1" applyBorder="1" applyAlignment="1" applyProtection="1">
      <alignment horizontal="center" vertical="center"/>
      <protection hidden="1"/>
    </xf>
    <xf numFmtId="0" fontId="54" fillId="44" borderId="10" xfId="0" applyFont="1" applyFill="1" applyBorder="1" applyAlignment="1" applyProtection="1">
      <alignment horizontal="right" vertical="top" wrapText="1"/>
      <protection hidden="1"/>
    </xf>
    <xf numFmtId="0" fontId="54" fillId="44" borderId="10" xfId="0" applyFont="1" applyFill="1" applyBorder="1" applyAlignment="1" applyProtection="1">
      <alignment horizontal="left" vertical="top" wrapText="1"/>
      <protection hidden="1"/>
    </xf>
    <xf numFmtId="0" fontId="54" fillId="44" borderId="10" xfId="0" applyFont="1" applyFill="1" applyBorder="1" applyAlignment="1" applyProtection="1">
      <alignment horizontal="center" vertical="center"/>
      <protection hidden="1"/>
    </xf>
    <xf numFmtId="0" fontId="54" fillId="42" borderId="10" xfId="0" applyFont="1" applyFill="1" applyBorder="1" applyAlignment="1" applyProtection="1">
      <alignment horizontal="left" vertical="top" wrapText="1"/>
      <protection hidden="1"/>
    </xf>
    <xf numFmtId="0" fontId="58" fillId="0" borderId="10" xfId="0" applyFont="1" applyBorder="1" applyAlignment="1" applyProtection="1">
      <alignment horizontal="left" vertical="top" wrapText="1"/>
      <protection hidden="1"/>
    </xf>
    <xf numFmtId="0" fontId="54" fillId="0" borderId="10" xfId="0" applyFont="1" applyBorder="1" applyAlignment="1" applyProtection="1">
      <alignment/>
      <protection hidden="1"/>
    </xf>
    <xf numFmtId="0" fontId="58" fillId="0" borderId="10" xfId="0" applyFont="1" applyBorder="1" applyAlignment="1" applyProtection="1">
      <alignment horizontal="right"/>
      <protection hidden="1"/>
    </xf>
    <xf numFmtId="0" fontId="59" fillId="0" borderId="10" xfId="0" applyFont="1" applyBorder="1" applyAlignment="1" applyProtection="1">
      <alignment vertical="top" textRotation="255"/>
      <protection hidden="1"/>
    </xf>
    <xf numFmtId="0" fontId="54" fillId="0" borderId="10" xfId="0" applyFont="1" applyBorder="1" applyAlignment="1">
      <alignment/>
    </xf>
    <xf numFmtId="0" fontId="54" fillId="0" borderId="0" xfId="0" applyFont="1" applyAlignment="1">
      <alignment/>
    </xf>
    <xf numFmtId="0" fontId="60" fillId="0" borderId="10" xfId="0" applyFont="1" applyBorder="1" applyAlignment="1">
      <alignment/>
    </xf>
    <xf numFmtId="0" fontId="60" fillId="41" borderId="17" xfId="0" applyFont="1" applyFill="1" applyBorder="1" applyAlignment="1" applyProtection="1">
      <alignment horizontal="left"/>
      <protection locked="0"/>
    </xf>
    <xf numFmtId="0" fontId="60" fillId="0" borderId="0" xfId="0" applyFont="1" applyAlignment="1">
      <alignment/>
    </xf>
    <xf numFmtId="0" fontId="60" fillId="0" borderId="12" xfId="0" applyFont="1" applyBorder="1" applyAlignment="1">
      <alignment/>
    </xf>
    <xf numFmtId="0" fontId="60" fillId="41" borderId="10" xfId="0" applyFont="1" applyFill="1" applyBorder="1" applyAlignment="1" applyProtection="1">
      <alignment horizontal="left"/>
      <protection locked="0"/>
    </xf>
    <xf numFmtId="0" fontId="57" fillId="0" borderId="10" xfId="0" applyFont="1" applyBorder="1" applyAlignment="1" applyProtection="1">
      <alignment horizontal="center" vertical="center"/>
      <protection hidden="1" locked="0"/>
    </xf>
    <xf numFmtId="0" fontId="2" fillId="36" borderId="10" xfId="0" applyFont="1" applyFill="1" applyBorder="1" applyAlignment="1" applyProtection="1">
      <alignment horizontal="left" vertical="top"/>
      <protection hidden="1"/>
    </xf>
    <xf numFmtId="0" fontId="2" fillId="36" borderId="12" xfId="0" applyFont="1" applyFill="1" applyBorder="1" applyAlignment="1" applyProtection="1">
      <alignment horizontal="left" vertical="top"/>
      <protection hidden="1"/>
    </xf>
    <xf numFmtId="0" fontId="0" fillId="0" borderId="13" xfId="0" applyBorder="1" applyAlignment="1" applyProtection="1">
      <alignment horizontal="center" vertical="center"/>
      <protection hidden="1"/>
    </xf>
    <xf numFmtId="0" fontId="54" fillId="0" borderId="10" xfId="0" applyFont="1" applyBorder="1" applyAlignment="1" applyProtection="1">
      <alignment horizontal="left" vertical="top" wrapText="1" shrinkToFit="1"/>
      <protection hidden="1"/>
    </xf>
    <xf numFmtId="0" fontId="55" fillId="0" borderId="16" xfId="0" applyFont="1" applyBorder="1" applyAlignment="1" applyProtection="1">
      <alignment horizontal="left" shrinkToFit="1"/>
      <protection hidden="1"/>
    </xf>
    <xf numFmtId="0" fontId="55" fillId="0" borderId="10" xfId="0" applyFont="1" applyBorder="1" applyAlignment="1" applyProtection="1">
      <alignment horizontal="left" shrinkToFit="1"/>
      <protection hidden="1"/>
    </xf>
    <xf numFmtId="1" fontId="0" fillId="0" borderId="0" xfId="0" applyNumberFormat="1" applyAlignment="1">
      <alignment/>
    </xf>
    <xf numFmtId="2" fontId="0" fillId="0" borderId="0" xfId="0" applyNumberFormat="1" applyAlignment="1">
      <alignment wrapText="1"/>
    </xf>
    <xf numFmtId="2" fontId="54" fillId="0" borderId="10" xfId="0" applyNumberFormat="1" applyFont="1" applyBorder="1" applyAlignment="1" applyProtection="1">
      <alignment horizontal="center" textRotation="255"/>
      <protection hidden="1"/>
    </xf>
    <xf numFmtId="2" fontId="0" fillId="0" borderId="10" xfId="0" applyNumberFormat="1" applyBorder="1" applyAlignment="1" applyProtection="1">
      <alignment/>
      <protection hidden="1"/>
    </xf>
    <xf numFmtId="10" fontId="0" fillId="0" borderId="10" xfId="0" applyNumberFormat="1" applyBorder="1" applyAlignment="1" applyProtection="1">
      <alignment/>
      <protection hidden="1"/>
    </xf>
    <xf numFmtId="10" fontId="0" fillId="0" borderId="10" xfId="0" applyNumberFormat="1" applyBorder="1" applyAlignment="1" applyProtection="1">
      <alignment/>
      <protection hidden="1"/>
    </xf>
    <xf numFmtId="10" fontId="0" fillId="0" borderId="10" xfId="0" applyNumberFormat="1" applyBorder="1" applyAlignment="1" applyProtection="1">
      <alignment wrapText="1"/>
      <protection hidden="1"/>
    </xf>
    <xf numFmtId="2" fontId="0" fillId="0" borderId="0" xfId="0" applyNumberFormat="1" applyAlignment="1" applyProtection="1">
      <alignment/>
      <protection hidden="1"/>
    </xf>
    <xf numFmtId="0" fontId="2" fillId="0" borderId="11" xfId="0" applyFont="1" applyBorder="1" applyAlignment="1" applyProtection="1">
      <alignment vertical="top" wrapText="1"/>
      <protection hidden="1"/>
    </xf>
    <xf numFmtId="0" fontId="2" fillId="0" borderId="10" xfId="0" applyFont="1" applyBorder="1" applyAlignment="1" applyProtection="1">
      <alignment vertical="top" wrapText="1"/>
      <protection hidden="1"/>
    </xf>
    <xf numFmtId="0" fontId="2" fillId="0" borderId="10" xfId="0" applyFont="1" applyBorder="1" applyAlignment="1" applyProtection="1">
      <alignment textRotation="255"/>
      <protection hidden="1"/>
    </xf>
    <xf numFmtId="0" fontId="2" fillId="36" borderId="10" xfId="0" applyNumberFormat="1" applyFont="1" applyFill="1" applyBorder="1" applyAlignment="1" applyProtection="1">
      <alignment vertical="top" wrapText="1"/>
      <protection hidden="1"/>
    </xf>
    <xf numFmtId="0" fontId="0" fillId="41" borderId="10" xfId="0" applyFill="1" applyBorder="1" applyAlignment="1" applyProtection="1">
      <alignment horizontal="center"/>
      <protection hidden="1" locked="0"/>
    </xf>
    <xf numFmtId="0" fontId="57" fillId="0" borderId="18" xfId="0" applyFont="1" applyBorder="1" applyAlignment="1" applyProtection="1">
      <alignment horizontal="center"/>
      <protection hidden="1" locked="0"/>
    </xf>
    <xf numFmtId="0" fontId="57" fillId="0" borderId="12" xfId="0" applyFont="1" applyBorder="1" applyAlignment="1" applyProtection="1">
      <alignment horizontal="center"/>
      <protection hidden="1" locked="0"/>
    </xf>
    <xf numFmtId="0" fontId="57" fillId="0" borderId="16" xfId="0" applyFont="1" applyBorder="1" applyAlignment="1" applyProtection="1">
      <alignment horizontal="center"/>
      <protection hidden="1" locked="0"/>
    </xf>
    <xf numFmtId="0" fontId="57" fillId="0" borderId="10" xfId="0" applyFont="1" applyBorder="1" applyAlignment="1" applyProtection="1">
      <alignment horizontal="center"/>
      <protection hidden="1" locked="0"/>
    </xf>
    <xf numFmtId="0" fontId="57" fillId="0" borderId="19" xfId="0" applyNumberFormat="1" applyFont="1" applyBorder="1" applyAlignment="1" applyProtection="1">
      <alignment horizontal="center"/>
      <protection hidden="1"/>
    </xf>
    <xf numFmtId="0" fontId="57" fillId="0" borderId="20" xfId="0" applyFont="1" applyBorder="1" applyAlignment="1" applyProtection="1">
      <alignment horizontal="center"/>
      <protection hidden="1" locked="0"/>
    </xf>
    <xf numFmtId="49" fontId="54" fillId="42" borderId="10" xfId="0" applyNumberFormat="1" applyFont="1" applyFill="1" applyBorder="1" applyAlignment="1" applyProtection="1">
      <alignment horizontal="right" vertical="top" wrapText="1"/>
      <protection hidden="1"/>
    </xf>
    <xf numFmtId="0" fontId="2" fillId="35" borderId="10" xfId="0" applyFont="1" applyFill="1" applyBorder="1" applyAlignment="1" applyProtection="1">
      <alignment horizontal="left" vertical="top"/>
      <protection hidden="1"/>
    </xf>
    <xf numFmtId="0" fontId="56" fillId="0" borderId="21" xfId="0" applyFont="1" applyBorder="1" applyAlignment="1" applyProtection="1">
      <alignment horizontal="left" wrapText="1"/>
      <protection hidden="1"/>
    </xf>
    <xf numFmtId="0" fontId="2" fillId="36" borderId="10" xfId="0" applyFont="1" applyFill="1" applyBorder="1" applyAlignment="1" applyProtection="1">
      <alignment horizontal="center" vertical="center"/>
      <protection hidden="1"/>
    </xf>
    <xf numFmtId="0" fontId="1" fillId="41" borderId="10" xfId="0" applyFont="1" applyFill="1" applyBorder="1" applyAlignment="1" applyProtection="1">
      <alignment horizontal="center" vertical="center" wrapText="1"/>
      <protection hidden="1" locked="0"/>
    </xf>
    <xf numFmtId="0" fontId="1" fillId="41" borderId="10" xfId="0" applyFont="1"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0" fontId="0" fillId="41" borderId="22" xfId="0" applyFill="1" applyBorder="1" applyAlignment="1" applyProtection="1">
      <alignment horizontal="center" vertical="center"/>
      <protection hidden="1"/>
    </xf>
    <xf numFmtId="10" fontId="0" fillId="41" borderId="10" xfId="0" applyNumberFormat="1" applyFill="1" applyBorder="1" applyAlignment="1" applyProtection="1">
      <alignment/>
      <protection hidden="1"/>
    </xf>
    <xf numFmtId="0" fontId="41" fillId="0" borderId="12" xfId="0" applyFont="1" applyBorder="1" applyAlignment="1" applyProtection="1">
      <alignment horizontal="center"/>
      <protection hidden="1"/>
    </xf>
    <xf numFmtId="0" fontId="54" fillId="0" borderId="10" xfId="0" applyFont="1" applyBorder="1" applyAlignment="1" applyProtection="1">
      <alignment/>
      <protection hidden="1"/>
    </xf>
    <xf numFmtId="0" fontId="54" fillId="0" borderId="10" xfId="0" applyFont="1" applyBorder="1" applyAlignment="1">
      <alignment/>
    </xf>
    <xf numFmtId="0" fontId="57" fillId="0" borderId="15" xfId="0" applyFont="1" applyBorder="1" applyAlignment="1" applyProtection="1">
      <alignment horizontal="center" vertical="center"/>
      <protection hidden="1"/>
    </xf>
    <xf numFmtId="0" fontId="56" fillId="0" borderId="21" xfId="0" applyFont="1" applyBorder="1" applyAlignment="1" applyProtection="1">
      <alignment horizontal="left" wrapText="1"/>
      <protection hidden="1"/>
    </xf>
    <xf numFmtId="0" fontId="60"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vertical="top" wrapText="1"/>
    </xf>
    <xf numFmtId="0" fontId="0" fillId="0" borderId="0" xfId="0" applyAlignment="1">
      <alignment wrapText="1"/>
    </xf>
    <xf numFmtId="0" fontId="41" fillId="0" borderId="0" xfId="0" applyFont="1" applyBorder="1" applyAlignment="1">
      <alignment/>
    </xf>
    <xf numFmtId="0" fontId="0" fillId="0" borderId="23" xfId="0" applyBorder="1" applyAlignment="1">
      <alignment/>
    </xf>
    <xf numFmtId="0" fontId="61" fillId="0" borderId="0" xfId="0" applyFont="1" applyAlignment="1">
      <alignment/>
    </xf>
    <xf numFmtId="0" fontId="60" fillId="0" borderId="0" xfId="0" applyFont="1" applyFill="1" applyBorder="1" applyAlignment="1" applyProtection="1">
      <alignment vertical="top" wrapText="1"/>
      <protection hidden="1"/>
    </xf>
    <xf numFmtId="0" fontId="60" fillId="0" borderId="0" xfId="0" applyFont="1" applyAlignment="1">
      <alignment wrapText="1"/>
    </xf>
    <xf numFmtId="0" fontId="60" fillId="0" borderId="0" xfId="0" applyFont="1" applyAlignment="1">
      <alignment horizontal="left" vertical="top" wrapText="1"/>
    </xf>
    <xf numFmtId="0" fontId="2" fillId="0" borderId="12" xfId="0" applyFont="1" applyBorder="1" applyAlignment="1" applyProtection="1">
      <alignment horizontal="right" vertical="top"/>
      <protection hidden="1"/>
    </xf>
    <xf numFmtId="0" fontId="0" fillId="0" borderId="24" xfId="0" applyBorder="1" applyAlignment="1">
      <alignment/>
    </xf>
    <xf numFmtId="0" fontId="0" fillId="0" borderId="17" xfId="0" applyBorder="1" applyAlignment="1">
      <alignment/>
    </xf>
    <xf numFmtId="1" fontId="1" fillId="0" borderId="13" xfId="0" applyNumberFormat="1"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36" borderId="13" xfId="0" applyFont="1" applyFill="1" applyBorder="1" applyAlignment="1" applyProtection="1">
      <alignment horizontal="center" vertical="center"/>
      <protection hidden="1"/>
    </xf>
    <xf numFmtId="0" fontId="2" fillId="0" borderId="12" xfId="0" applyFont="1" applyBorder="1" applyAlignment="1" applyProtection="1">
      <alignment/>
      <protection hidden="1"/>
    </xf>
    <xf numFmtId="0" fontId="2" fillId="0" borderId="24" xfId="0" applyFont="1" applyBorder="1" applyAlignment="1" applyProtection="1">
      <alignment/>
      <protection hidden="1"/>
    </xf>
    <xf numFmtId="0" fontId="0" fillId="0" borderId="24" xfId="0" applyBorder="1" applyAlignment="1" applyProtection="1">
      <alignment/>
      <protection hidden="1"/>
    </xf>
    <xf numFmtId="0" fontId="0" fillId="0" borderId="17" xfId="0" applyBorder="1" applyAlignment="1" applyProtection="1">
      <alignment/>
      <protection hidden="1"/>
    </xf>
    <xf numFmtId="0" fontId="2" fillId="36" borderId="12" xfId="0" applyFont="1" applyFill="1" applyBorder="1" applyAlignment="1" applyProtection="1">
      <alignment horizontal="left" vertical="top"/>
      <protection hidden="1"/>
    </xf>
    <xf numFmtId="0" fontId="2" fillId="45" borderId="12" xfId="0" applyFont="1" applyFill="1" applyBorder="1" applyAlignment="1" applyProtection="1">
      <alignment horizontal="left" vertical="center" shrinkToFit="1"/>
      <protection locked="0"/>
    </xf>
    <xf numFmtId="0" fontId="41" fillId="45" borderId="24" xfId="0" applyFont="1" applyFill="1" applyBorder="1" applyAlignment="1" applyProtection="1">
      <alignment horizontal="left" vertical="center" shrinkToFit="1"/>
      <protection locked="0"/>
    </xf>
    <xf numFmtId="0" fontId="41" fillId="45" borderId="17" xfId="0" applyFont="1" applyFill="1" applyBorder="1" applyAlignment="1" applyProtection="1">
      <alignment horizontal="left" vertical="center" shrinkToFit="1"/>
      <protection locked="0"/>
    </xf>
    <xf numFmtId="0" fontId="0" fillId="0" borderId="13" xfId="0" applyNumberFormat="1" applyFont="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3" xfId="0" applyNumberFormat="1" applyFont="1" applyBorder="1" applyAlignment="1" applyProtection="1">
      <alignment horizontal="center" vertical="center"/>
      <protection hidden="1"/>
    </xf>
    <xf numFmtId="0" fontId="0" fillId="36" borderId="13" xfId="0" applyFont="1" applyFill="1" applyBorder="1" applyAlignment="1" applyProtection="1">
      <alignment horizontal="center" vertical="center" wrapText="1"/>
      <protection hidden="1"/>
    </xf>
    <xf numFmtId="0" fontId="0" fillId="41" borderId="12" xfId="0" applyFont="1" applyFill="1" applyBorder="1" applyAlignment="1" applyProtection="1">
      <alignment horizontal="left" vertical="center" shrinkToFit="1"/>
      <protection locked="0"/>
    </xf>
    <xf numFmtId="0" fontId="0" fillId="41" borderId="24" xfId="0" applyFill="1" applyBorder="1" applyAlignment="1" applyProtection="1">
      <alignment horizontal="left" vertical="center" shrinkToFit="1"/>
      <protection locked="0"/>
    </xf>
    <xf numFmtId="0" fontId="0" fillId="41" borderId="17" xfId="0" applyFill="1" applyBorder="1" applyAlignment="1" applyProtection="1">
      <alignment horizontal="left" vertical="center" shrinkToFit="1"/>
      <protection locked="0"/>
    </xf>
    <xf numFmtId="0" fontId="0" fillId="0" borderId="12" xfId="0" applyBorder="1" applyAlignment="1" applyProtection="1">
      <alignment/>
      <protection hidden="1"/>
    </xf>
    <xf numFmtId="0" fontId="0" fillId="0" borderId="25" xfId="0" applyBorder="1" applyAlignment="1" applyProtection="1">
      <alignment/>
      <protection hidden="1"/>
    </xf>
    <xf numFmtId="0" fontId="41" fillId="0" borderId="12" xfId="0" applyFont="1" applyBorder="1" applyAlignment="1" applyProtection="1">
      <alignment horizontal="center"/>
      <protection hidden="1"/>
    </xf>
    <xf numFmtId="0" fontId="41" fillId="0" borderId="17" xfId="0" applyFont="1" applyBorder="1" applyAlignment="1" applyProtection="1">
      <alignment horizontal="center"/>
      <protection hidden="1"/>
    </xf>
    <xf numFmtId="0" fontId="0" fillId="0" borderId="17" xfId="0" applyBorder="1" applyAlignment="1" applyProtection="1">
      <alignment/>
      <protection hidden="1"/>
    </xf>
    <xf numFmtId="0" fontId="0" fillId="36" borderId="12" xfId="0" applyFont="1" applyFill="1" applyBorder="1" applyAlignment="1" applyProtection="1">
      <alignment horizontal="left" vertical="top"/>
      <protection hidden="1"/>
    </xf>
    <xf numFmtId="0" fontId="0" fillId="36" borderId="17" xfId="0" applyFont="1" applyFill="1" applyBorder="1" applyAlignment="1" applyProtection="1">
      <alignment horizontal="left" vertical="top"/>
      <protection hidden="1"/>
    </xf>
    <xf numFmtId="0" fontId="0" fillId="41" borderId="12" xfId="0" applyFont="1" applyFill="1" applyBorder="1" applyAlignment="1" applyProtection="1">
      <alignment horizontal="left" vertical="top" wrapText="1"/>
      <protection locked="0"/>
    </xf>
    <xf numFmtId="0" fontId="0" fillId="41" borderId="17" xfId="0" applyFont="1" applyFill="1" applyBorder="1" applyAlignment="1" applyProtection="1">
      <alignment horizontal="left" vertical="top" wrapText="1"/>
      <protection locked="0"/>
    </xf>
    <xf numFmtId="0" fontId="0" fillId="41" borderId="24" xfId="0" applyFont="1" applyFill="1" applyBorder="1" applyAlignment="1" applyProtection="1">
      <alignment horizontal="left" vertical="center" shrinkToFit="1"/>
      <protection locked="0"/>
    </xf>
    <xf numFmtId="0" fontId="0" fillId="0" borderId="23" xfId="0" applyBorder="1" applyAlignment="1" applyProtection="1">
      <alignment horizontal="center" vertical="center"/>
      <protection hidden="1"/>
    </xf>
    <xf numFmtId="0" fontId="2" fillId="36" borderId="10" xfId="0" applyFont="1" applyFill="1" applyBorder="1" applyAlignment="1" applyProtection="1">
      <alignment horizontal="left" vertical="top"/>
      <protection hidden="1"/>
    </xf>
    <xf numFmtId="0" fontId="1" fillId="0" borderId="12" xfId="0" applyFont="1" applyBorder="1" applyAlignment="1" applyProtection="1">
      <alignment horizontal="left" vertical="top"/>
      <protection hidden="1"/>
    </xf>
    <xf numFmtId="0" fontId="1" fillId="0" borderId="24" xfId="0" applyFont="1" applyBorder="1" applyAlignment="1" applyProtection="1">
      <alignment horizontal="left" vertical="top"/>
      <protection hidden="1"/>
    </xf>
    <xf numFmtId="0" fontId="0" fillId="0" borderId="17" xfId="0" applyBorder="1" applyAlignment="1" applyProtection="1">
      <alignment horizontal="left" vertical="top"/>
      <protection hidden="1"/>
    </xf>
    <xf numFmtId="0" fontId="2" fillId="0" borderId="12" xfId="0" applyFont="1" applyBorder="1" applyAlignment="1" applyProtection="1">
      <alignment horizontal="left" vertical="top"/>
      <protection hidden="1"/>
    </xf>
    <xf numFmtId="0" fontId="1" fillId="41" borderId="12" xfId="0" applyFont="1" applyFill="1" applyBorder="1" applyAlignment="1" applyProtection="1">
      <alignment horizontal="left" vertical="top" wrapText="1"/>
      <protection locked="0"/>
    </xf>
    <xf numFmtId="0" fontId="0" fillId="41" borderId="24" xfId="0" applyFill="1" applyBorder="1" applyAlignment="1" applyProtection="1">
      <alignment wrapText="1"/>
      <protection locked="0"/>
    </xf>
    <xf numFmtId="0" fontId="0" fillId="41" borderId="17" xfId="0" applyFill="1" applyBorder="1" applyAlignment="1" applyProtection="1">
      <alignment wrapText="1"/>
      <protection locked="0"/>
    </xf>
    <xf numFmtId="0" fontId="0" fillId="33" borderId="12" xfId="0" applyFont="1" applyFill="1" applyBorder="1" applyAlignment="1" applyProtection="1">
      <alignment horizontal="left" vertical="top"/>
      <protection hidden="1"/>
    </xf>
    <xf numFmtId="0" fontId="0" fillId="33" borderId="17" xfId="0" applyFont="1" applyFill="1" applyBorder="1" applyAlignment="1" applyProtection="1">
      <alignment horizontal="left" vertical="top"/>
      <protection hidden="1"/>
    </xf>
    <xf numFmtId="0" fontId="0" fillId="35" borderId="12" xfId="0" applyFont="1" applyFill="1" applyBorder="1" applyAlignment="1" applyProtection="1">
      <alignment horizontal="left" vertical="top"/>
      <protection hidden="1" locked="0"/>
    </xf>
    <xf numFmtId="0" fontId="0" fillId="35" borderId="17" xfId="0" applyFont="1" applyFill="1" applyBorder="1" applyAlignment="1" applyProtection="1">
      <alignment horizontal="left" vertical="top"/>
      <protection hidden="1" locked="0"/>
    </xf>
    <xf numFmtId="0" fontId="2" fillId="0" borderId="26" xfId="0" applyFont="1" applyBorder="1" applyAlignment="1" applyProtection="1">
      <alignment horizontal="center" vertical="top"/>
      <protection hidden="1"/>
    </xf>
    <xf numFmtId="0" fontId="0" fillId="0" borderId="27" xfId="0" applyBorder="1" applyAlignment="1">
      <alignment horizontal="center"/>
    </xf>
    <xf numFmtId="10" fontId="0" fillId="0" borderId="10" xfId="0" applyNumberFormat="1" applyBorder="1" applyAlignment="1" applyProtection="1">
      <alignment horizontal="center" vertical="center"/>
      <protection hidden="1"/>
    </xf>
    <xf numFmtId="0" fontId="54" fillId="0" borderId="10" xfId="0" applyFont="1" applyBorder="1" applyAlignment="1" applyProtection="1">
      <alignment/>
      <protection hidden="1"/>
    </xf>
    <xf numFmtId="0" fontId="54" fillId="0" borderId="10" xfId="0" applyFont="1" applyBorder="1" applyAlignment="1">
      <alignment/>
    </xf>
    <xf numFmtId="0" fontId="54" fillId="42" borderId="12" xfId="0" applyFont="1" applyFill="1" applyBorder="1" applyAlignment="1" applyProtection="1">
      <alignment horizontal="right" vertical="top" wrapText="1"/>
      <protection hidden="1"/>
    </xf>
    <xf numFmtId="0" fontId="54" fillId="42" borderId="17" xfId="0" applyFont="1" applyFill="1" applyBorder="1" applyAlignment="1" applyProtection="1">
      <alignment horizontal="right" vertical="top" wrapText="1"/>
      <protection hidden="1"/>
    </xf>
    <xf numFmtId="0" fontId="56" fillId="0" borderId="12" xfId="0" applyFont="1" applyBorder="1" applyAlignment="1" applyProtection="1">
      <alignment horizontal="center"/>
      <protection hidden="1"/>
    </xf>
    <xf numFmtId="0" fontId="0" fillId="0" borderId="24" xfId="0" applyBorder="1" applyAlignment="1">
      <alignment horizontal="center"/>
    </xf>
    <xf numFmtId="0" fontId="0" fillId="0" borderId="17" xfId="0" applyBorder="1" applyAlignment="1">
      <alignment horizontal="center"/>
    </xf>
    <xf numFmtId="0" fontId="56" fillId="0" borderId="20" xfId="0" applyFont="1" applyBorder="1" applyAlignment="1" applyProtection="1">
      <alignment horizontal="left" wrapText="1"/>
      <protection hidden="1"/>
    </xf>
    <xf numFmtId="0" fontId="0" fillId="0" borderId="28" xfId="0" applyBorder="1" applyAlignment="1">
      <alignment horizontal="left" wrapText="1"/>
    </xf>
    <xf numFmtId="0" fontId="62" fillId="0" borderId="29" xfId="0" applyFont="1" applyBorder="1" applyAlignment="1" applyProtection="1">
      <alignment horizontal="center"/>
      <protection hidden="1"/>
    </xf>
    <xf numFmtId="0" fontId="0" fillId="0" borderId="28" xfId="0" applyBorder="1" applyAlignment="1">
      <alignment horizontal="center"/>
    </xf>
    <xf numFmtId="0" fontId="0" fillId="0" borderId="30" xfId="0" applyBorder="1" applyAlignment="1">
      <alignment horizontal="center"/>
    </xf>
    <xf numFmtId="0" fontId="62" fillId="0" borderId="31" xfId="0" applyFont="1" applyBorder="1" applyAlignment="1" applyProtection="1">
      <alignment horizontal="center" vertical="top"/>
      <protection hidden="1"/>
    </xf>
    <xf numFmtId="0" fontId="0" fillId="0" borderId="32" xfId="0" applyBorder="1" applyAlignment="1">
      <alignment horizontal="center"/>
    </xf>
    <xf numFmtId="0" fontId="0" fillId="0" borderId="33" xfId="0" applyBorder="1" applyAlignment="1">
      <alignment horizontal="center"/>
    </xf>
    <xf numFmtId="0" fontId="63" fillId="0" borderId="29" xfId="0" applyFont="1" applyBorder="1" applyAlignment="1" applyProtection="1">
      <alignment horizontal="center" vertical="center"/>
      <protection hidden="1"/>
    </xf>
    <xf numFmtId="0" fontId="63" fillId="0" borderId="28" xfId="0" applyFont="1" applyBorder="1" applyAlignment="1">
      <alignment horizontal="center" vertical="center"/>
    </xf>
    <xf numFmtId="0" fontId="63" fillId="0" borderId="30" xfId="0" applyFont="1" applyBorder="1" applyAlignment="1">
      <alignment horizontal="center" vertical="center"/>
    </xf>
    <xf numFmtId="0" fontId="41" fillId="0" borderId="28" xfId="0" applyFont="1" applyBorder="1" applyAlignment="1">
      <alignment horizontal="center" vertical="center"/>
    </xf>
    <xf numFmtId="0" fontId="41" fillId="0" borderId="30" xfId="0" applyFont="1" applyBorder="1" applyAlignment="1">
      <alignment horizontal="center" vertical="center"/>
    </xf>
    <xf numFmtId="1" fontId="55" fillId="0" borderId="29" xfId="0" applyNumberFormat="1" applyFont="1" applyFill="1" applyBorder="1" applyAlignment="1" applyProtection="1">
      <alignment horizontal="center" vertical="center"/>
      <protection hidden="1"/>
    </xf>
    <xf numFmtId="0" fontId="0" fillId="0" borderId="30" xfId="0" applyBorder="1" applyAlignment="1">
      <alignment horizontal="center" vertical="center"/>
    </xf>
    <xf numFmtId="1" fontId="55" fillId="0" borderId="29" xfId="0" applyNumberFormat="1" applyFont="1" applyBorder="1" applyAlignment="1" applyProtection="1">
      <alignment horizontal="center" vertical="center"/>
      <protection hidden="1"/>
    </xf>
    <xf numFmtId="0" fontId="55" fillId="0" borderId="12" xfId="0" applyFont="1" applyBorder="1" applyAlignment="1" applyProtection="1">
      <alignment horizontal="left" shrinkToFit="1"/>
      <protection hidden="1"/>
    </xf>
    <xf numFmtId="0" fontId="55" fillId="0" borderId="17" xfId="0" applyFont="1" applyBorder="1" applyAlignment="1" applyProtection="1">
      <alignment horizontal="left" shrinkToFit="1"/>
      <protection hidden="1"/>
    </xf>
    <xf numFmtId="0" fontId="63" fillId="0" borderId="34" xfId="0" applyFont="1" applyBorder="1" applyAlignment="1" applyProtection="1">
      <alignment/>
      <protection hidden="1"/>
    </xf>
    <xf numFmtId="0" fontId="63" fillId="0" borderId="0" xfId="0" applyFont="1" applyAlignment="1">
      <alignment/>
    </xf>
    <xf numFmtId="0" fontId="56" fillId="0" borderId="10" xfId="0" applyFont="1" applyBorder="1" applyAlignment="1" applyProtection="1">
      <alignment horizontal="center"/>
      <protection hidden="1"/>
    </xf>
    <xf numFmtId="0" fontId="57" fillId="0" borderId="10" xfId="0" applyFont="1" applyBorder="1" applyAlignment="1">
      <alignment horizontal="center"/>
    </xf>
    <xf numFmtId="0" fontId="63" fillId="0" borderId="35" xfId="0" applyFont="1" applyBorder="1" applyAlignment="1" applyProtection="1">
      <alignment vertical="top"/>
      <protection hidden="1"/>
    </xf>
    <xf numFmtId="0" fontId="55" fillId="0" borderId="36" xfId="0" applyFont="1" applyBorder="1" applyAlignment="1">
      <alignment vertical="top"/>
    </xf>
    <xf numFmtId="0" fontId="55" fillId="0" borderId="37" xfId="0" applyFont="1" applyBorder="1" applyAlignment="1">
      <alignment vertical="top"/>
    </xf>
    <xf numFmtId="0" fontId="55" fillId="0" borderId="38" xfId="0" applyFont="1" applyBorder="1" applyAlignment="1" applyProtection="1">
      <alignment vertical="top" wrapText="1"/>
      <protection hidden="1"/>
    </xf>
    <xf numFmtId="0" fontId="55" fillId="0" borderId="39" xfId="0" applyFont="1" applyBorder="1" applyAlignment="1" applyProtection="1">
      <alignment vertical="top" wrapText="1"/>
      <protection hidden="1"/>
    </xf>
    <xf numFmtId="0" fontId="55" fillId="0" borderId="40" xfId="0" applyFont="1" applyBorder="1" applyAlignment="1" applyProtection="1">
      <alignment vertical="top" wrapText="1"/>
      <protection hidden="1"/>
    </xf>
    <xf numFmtId="0" fontId="55" fillId="0" borderId="41" xfId="0" applyFont="1" applyBorder="1" applyAlignment="1" applyProtection="1">
      <alignment vertical="top" wrapText="1"/>
      <protection hidden="1"/>
    </xf>
    <xf numFmtId="0" fontId="55" fillId="0" borderId="0" xfId="0" applyFont="1" applyBorder="1" applyAlignment="1" applyProtection="1">
      <alignment vertical="top" wrapText="1"/>
      <protection hidden="1"/>
    </xf>
    <xf numFmtId="0" fontId="55" fillId="0" borderId="42" xfId="0" applyFont="1" applyBorder="1" applyAlignment="1" applyProtection="1">
      <alignment vertical="top" wrapText="1"/>
      <protection hidden="1"/>
    </xf>
    <xf numFmtId="0" fontId="55" fillId="0" borderId="43" xfId="0" applyFont="1" applyBorder="1" applyAlignment="1" applyProtection="1">
      <alignment vertical="top" wrapText="1"/>
      <protection hidden="1"/>
    </xf>
    <xf numFmtId="0" fontId="55" fillId="0" borderId="44" xfId="0" applyFont="1" applyBorder="1" applyAlignment="1" applyProtection="1">
      <alignment vertical="top" wrapText="1"/>
      <protection hidden="1"/>
    </xf>
    <xf numFmtId="0" fontId="55" fillId="0" borderId="45" xfId="0" applyFont="1" applyBorder="1" applyAlignment="1" applyProtection="1">
      <alignment vertical="top" wrapText="1"/>
      <protection hidden="1"/>
    </xf>
    <xf numFmtId="0" fontId="55" fillId="0" borderId="46" xfId="0" applyFont="1" applyBorder="1" applyAlignment="1" applyProtection="1">
      <alignment vertical="top" wrapText="1"/>
      <protection hidden="1" locked="0"/>
    </xf>
    <xf numFmtId="0" fontId="0" fillId="0" borderId="47" xfId="0" applyBorder="1" applyAlignment="1">
      <alignment vertical="top" wrapText="1"/>
    </xf>
    <xf numFmtId="0" fontId="0" fillId="0" borderId="48" xfId="0" applyBorder="1" applyAlignment="1">
      <alignment vertical="top" wrapText="1"/>
    </xf>
    <xf numFmtId="0" fontId="0" fillId="0" borderId="34" xfId="0" applyBorder="1" applyAlignment="1">
      <alignment vertical="top" wrapText="1"/>
    </xf>
    <xf numFmtId="0" fontId="0" fillId="0" borderId="0"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56" fillId="0" borderId="51" xfId="0" applyFont="1" applyBorder="1" applyAlignment="1" applyProtection="1">
      <alignment/>
      <protection hidden="1"/>
    </xf>
    <xf numFmtId="0" fontId="56" fillId="0" borderId="52" xfId="0" applyFont="1" applyBorder="1" applyAlignment="1" applyProtection="1">
      <alignment/>
      <protection hidden="1"/>
    </xf>
    <xf numFmtId="0" fontId="56" fillId="0" borderId="53" xfId="0" applyFont="1" applyBorder="1" applyAlignment="1" applyProtection="1">
      <alignment/>
      <protection hidden="1"/>
    </xf>
    <xf numFmtId="0" fontId="63" fillId="0" borderId="54" xfId="0" applyFont="1" applyBorder="1" applyAlignment="1" applyProtection="1">
      <alignment horizontal="left" shrinkToFit="1"/>
      <protection hidden="1"/>
    </xf>
    <xf numFmtId="0" fontId="63" fillId="0" borderId="55" xfId="0" applyFont="1" applyBorder="1" applyAlignment="1" applyProtection="1">
      <alignment horizontal="left" shrinkToFit="1"/>
      <protection hidden="1"/>
    </xf>
    <xf numFmtId="0" fontId="63" fillId="0" borderId="56" xfId="0" applyFont="1" applyBorder="1" applyAlignment="1" applyProtection="1">
      <alignment horizontal="left" shrinkToFit="1"/>
      <protection hidden="1"/>
    </xf>
    <xf numFmtId="0" fontId="57" fillId="0" borderId="13" xfId="0" applyFont="1" applyBorder="1" applyAlignment="1" applyProtection="1">
      <alignment horizontal="center" vertical="center"/>
      <protection hidden="1"/>
    </xf>
    <xf numFmtId="0" fontId="57" fillId="0" borderId="15" xfId="0" applyFont="1" applyBorder="1" applyAlignment="1" applyProtection="1">
      <alignment horizontal="center" vertical="center"/>
      <protection hidden="1"/>
    </xf>
    <xf numFmtId="0" fontId="5" fillId="0" borderId="12" xfId="0" applyFont="1" applyBorder="1" applyAlignment="1" applyProtection="1">
      <alignment wrapText="1"/>
      <protection hidden="1"/>
    </xf>
    <xf numFmtId="0" fontId="5" fillId="0" borderId="17" xfId="0" applyFont="1" applyBorder="1" applyAlignment="1" applyProtection="1">
      <alignment wrapText="1"/>
      <protection hidden="1"/>
    </xf>
    <xf numFmtId="0" fontId="63" fillId="0" borderId="57" xfId="0" applyFont="1" applyBorder="1" applyAlignment="1" applyProtection="1">
      <alignment horizontal="left" shrinkToFit="1"/>
      <protection hidden="1"/>
    </xf>
    <xf numFmtId="0" fontId="63" fillId="0" borderId="58" xfId="0" applyFont="1" applyBorder="1" applyAlignment="1" applyProtection="1">
      <alignment horizontal="left" shrinkToFit="1"/>
      <protection hidden="1"/>
    </xf>
    <xf numFmtId="0" fontId="63" fillId="0" borderId="59" xfId="0" applyFont="1" applyBorder="1" applyAlignment="1" applyProtection="1">
      <alignment horizontal="left" shrinkToFit="1"/>
      <protection hidden="1"/>
    </xf>
    <xf numFmtId="0" fontId="55" fillId="0" borderId="24" xfId="0" applyFont="1" applyBorder="1" applyAlignment="1" applyProtection="1">
      <alignment horizontal="left" shrinkToFit="1"/>
      <protection hidden="1"/>
    </xf>
    <xf numFmtId="0" fontId="56" fillId="0" borderId="51" xfId="0" applyFont="1" applyBorder="1" applyAlignment="1" applyProtection="1">
      <alignment horizontal="center" vertical="center"/>
      <protection hidden="1"/>
    </xf>
    <xf numFmtId="0" fontId="56" fillId="0" borderId="53" xfId="0" applyFont="1" applyBorder="1" applyAlignment="1" applyProtection="1">
      <alignment horizontal="center" vertical="center"/>
      <protection hidden="1"/>
    </xf>
    <xf numFmtId="0" fontId="57" fillId="0" borderId="13" xfId="0" applyFont="1" applyBorder="1" applyAlignment="1" applyProtection="1">
      <alignment horizontal="center" vertical="center"/>
      <protection hidden="1" locked="0"/>
    </xf>
    <xf numFmtId="0" fontId="57" fillId="0" borderId="15" xfId="0" applyFont="1" applyBorder="1" applyAlignment="1" applyProtection="1">
      <alignment horizontal="center" vertical="center"/>
      <protection hidden="1" locked="0"/>
    </xf>
    <xf numFmtId="0" fontId="64" fillId="0" borderId="60" xfId="0" applyFont="1" applyBorder="1" applyAlignment="1" applyProtection="1">
      <alignment horizontal="left" shrinkToFit="1"/>
      <protection hidden="1"/>
    </xf>
    <xf numFmtId="0" fontId="64" fillId="0" borderId="61" xfId="0" applyFont="1" applyBorder="1" applyAlignment="1" applyProtection="1">
      <alignment horizontal="left" shrinkToFit="1"/>
      <protection hidden="1"/>
    </xf>
    <xf numFmtId="0" fontId="64" fillId="0" borderId="62" xfId="0" applyFont="1" applyBorder="1" applyAlignment="1" applyProtection="1">
      <alignment horizontal="left" shrinkToFit="1"/>
      <protection hidden="1"/>
    </xf>
    <xf numFmtId="0" fontId="55" fillId="0" borderId="18" xfId="0" applyFont="1" applyBorder="1" applyAlignment="1" applyProtection="1">
      <alignment horizontal="left" shrinkToFit="1"/>
      <protection hidden="1"/>
    </xf>
    <xf numFmtId="0" fontId="55" fillId="0" borderId="63" xfId="0" applyFont="1" applyBorder="1" applyAlignment="1" applyProtection="1">
      <alignment horizontal="left" shrinkToFit="1"/>
      <protection hidden="1"/>
    </xf>
    <xf numFmtId="0" fontId="55" fillId="0" borderId="64" xfId="0" applyFont="1" applyBorder="1" applyAlignment="1" applyProtection="1">
      <alignment horizontal="left" shrinkToFit="1"/>
      <protection hidden="1"/>
    </xf>
    <xf numFmtId="0" fontId="55" fillId="0" borderId="65" xfId="0" applyFont="1" applyBorder="1" applyAlignment="1" applyProtection="1">
      <alignment horizontal="left" shrinkToFit="1"/>
      <protection hidden="1"/>
    </xf>
    <xf numFmtId="0" fontId="55" fillId="0" borderId="66" xfId="0" applyFont="1" applyBorder="1" applyAlignment="1" applyProtection="1">
      <alignment horizontal="left" shrinkToFit="1"/>
      <protection hidden="1"/>
    </xf>
    <xf numFmtId="0" fontId="57" fillId="0" borderId="67" xfId="0" applyFont="1" applyBorder="1" applyAlignment="1" applyProtection="1">
      <alignment horizontal="center" vertical="center"/>
      <protection hidden="1" locked="0"/>
    </xf>
    <xf numFmtId="0" fontId="57" fillId="0" borderId="68" xfId="0" applyFont="1" applyBorder="1" applyAlignment="1" applyProtection="1">
      <alignment horizontal="center" vertical="center"/>
      <protection hidden="1" locked="0"/>
    </xf>
    <xf numFmtId="0" fontId="62" fillId="0" borderId="12" xfId="0" applyFont="1" applyBorder="1" applyAlignment="1" applyProtection="1">
      <alignment horizontal="center"/>
      <protection hidden="1"/>
    </xf>
    <xf numFmtId="0" fontId="65" fillId="0" borderId="24" xfId="0" applyFont="1" applyBorder="1" applyAlignment="1">
      <alignment horizontal="center"/>
    </xf>
    <xf numFmtId="0" fontId="65" fillId="0" borderId="17" xfId="0" applyFont="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49">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A1:E35"/>
  <sheetViews>
    <sheetView tabSelected="1" zoomScalePageLayoutView="0" workbookViewId="0" topLeftCell="A1">
      <selection activeCell="B32" sqref="B32"/>
    </sheetView>
  </sheetViews>
  <sheetFormatPr defaultColWidth="11.421875" defaultRowHeight="15"/>
  <cols>
    <col min="1" max="1" width="5.140625" style="0" customWidth="1"/>
    <col min="2" max="2" width="83.28125" style="0" customWidth="1"/>
    <col min="4" max="4" width="20.28125" style="0" bestFit="1" customWidth="1"/>
    <col min="5" max="5" width="80.8515625" style="0" customWidth="1"/>
  </cols>
  <sheetData>
    <row r="1" spans="1:2" ht="15">
      <c r="A1" s="144" t="s">
        <v>52</v>
      </c>
      <c r="B1" s="145"/>
    </row>
    <row r="2" spans="1:5" ht="25.5" customHeight="1">
      <c r="A2" s="95">
        <v>1</v>
      </c>
      <c r="B2" s="96"/>
      <c r="C2" s="97"/>
      <c r="D2" s="146" t="s">
        <v>54</v>
      </c>
      <c r="E2" s="146"/>
    </row>
    <row r="3" spans="1:5" ht="25.5" customHeight="1">
      <c r="A3" s="95">
        <f>A2+1</f>
        <v>2</v>
      </c>
      <c r="B3" s="96"/>
      <c r="C3" s="97"/>
      <c r="D3" s="140" t="s">
        <v>43</v>
      </c>
      <c r="E3" s="147" t="s">
        <v>55</v>
      </c>
    </row>
    <row r="4" spans="1:5" ht="25.5" customHeight="1">
      <c r="A4" s="95">
        <f>A3+1</f>
        <v>3</v>
      </c>
      <c r="B4" s="96"/>
      <c r="C4" s="97"/>
      <c r="D4" s="140"/>
      <c r="E4" s="148"/>
    </row>
    <row r="5" spans="1:5" ht="25.5" customHeight="1">
      <c r="A5" s="95">
        <f>A4+1</f>
        <v>4</v>
      </c>
      <c r="B5" s="96"/>
      <c r="C5" s="97"/>
      <c r="D5" s="140"/>
      <c r="E5" s="148"/>
    </row>
    <row r="6" spans="1:5" ht="25.5" customHeight="1">
      <c r="A6" s="98">
        <f>A5+1</f>
        <v>5</v>
      </c>
      <c r="B6" s="99"/>
      <c r="C6" s="97"/>
      <c r="D6" s="140"/>
      <c r="E6" s="148"/>
    </row>
    <row r="7" spans="1:5" ht="25.5" customHeight="1">
      <c r="A7" s="98">
        <f aca="true" t="shared" si="0" ref="A7:A31">A6+1</f>
        <v>6</v>
      </c>
      <c r="B7" s="99"/>
      <c r="C7" s="97"/>
      <c r="D7" s="140"/>
      <c r="E7" s="148"/>
    </row>
    <row r="8" spans="1:5" ht="25.5" customHeight="1">
      <c r="A8" s="98">
        <f t="shared" si="0"/>
        <v>7</v>
      </c>
      <c r="B8" s="99"/>
      <c r="C8" s="97"/>
      <c r="D8" s="140"/>
      <c r="E8" s="148"/>
    </row>
    <row r="9" spans="1:5" ht="25.5" customHeight="1">
      <c r="A9" s="98">
        <f t="shared" si="0"/>
        <v>8</v>
      </c>
      <c r="B9" s="99"/>
      <c r="C9" s="97"/>
      <c r="D9" s="140"/>
      <c r="E9" s="148"/>
    </row>
    <row r="10" spans="1:5" ht="25.5" customHeight="1">
      <c r="A10" s="98">
        <f t="shared" si="0"/>
        <v>9</v>
      </c>
      <c r="B10" s="99"/>
      <c r="C10" s="97"/>
      <c r="D10" s="140"/>
      <c r="E10" s="148"/>
    </row>
    <row r="11" spans="1:5" ht="25.5" customHeight="1">
      <c r="A11" s="98">
        <f t="shared" si="0"/>
        <v>10</v>
      </c>
      <c r="B11" s="99"/>
      <c r="C11" s="97"/>
      <c r="D11" s="140"/>
      <c r="E11" s="148"/>
    </row>
    <row r="12" spans="1:5" ht="25.5" customHeight="1">
      <c r="A12" s="98">
        <f t="shared" si="0"/>
        <v>11</v>
      </c>
      <c r="B12" s="99"/>
      <c r="C12" s="97"/>
      <c r="D12" s="140" t="s">
        <v>16</v>
      </c>
      <c r="E12" s="142" t="s">
        <v>56</v>
      </c>
    </row>
    <row r="13" spans="1:5" ht="25.5" customHeight="1">
      <c r="A13" s="98">
        <f t="shared" si="0"/>
        <v>12</v>
      </c>
      <c r="B13" s="99"/>
      <c r="C13" s="97"/>
      <c r="D13" s="140"/>
      <c r="E13" s="142"/>
    </row>
    <row r="14" spans="1:5" ht="25.5" customHeight="1">
      <c r="A14" s="98">
        <f t="shared" si="0"/>
        <v>13</v>
      </c>
      <c r="B14" s="99"/>
      <c r="C14" s="97"/>
      <c r="D14" s="140"/>
      <c r="E14" s="142"/>
    </row>
    <row r="15" spans="1:5" ht="25.5" customHeight="1">
      <c r="A15" s="98">
        <f t="shared" si="0"/>
        <v>14</v>
      </c>
      <c r="B15" s="99"/>
      <c r="C15" s="97"/>
      <c r="D15" s="140"/>
      <c r="E15" s="142"/>
    </row>
    <row r="16" spans="1:5" ht="25.5" customHeight="1">
      <c r="A16" s="98">
        <f t="shared" si="0"/>
        <v>15</v>
      </c>
      <c r="B16" s="99"/>
      <c r="C16" s="97"/>
      <c r="D16" s="140"/>
      <c r="E16" s="142"/>
    </row>
    <row r="17" spans="1:5" ht="25.5" customHeight="1">
      <c r="A17" s="98">
        <f t="shared" si="0"/>
        <v>16</v>
      </c>
      <c r="B17" s="99"/>
      <c r="C17" s="97"/>
      <c r="D17" s="140"/>
      <c r="E17" s="142"/>
    </row>
    <row r="18" spans="1:5" ht="25.5" customHeight="1">
      <c r="A18" s="98">
        <f t="shared" si="0"/>
        <v>17</v>
      </c>
      <c r="B18" s="99"/>
      <c r="C18" s="97"/>
      <c r="D18" s="140"/>
      <c r="E18" s="142"/>
    </row>
    <row r="19" spans="1:5" ht="25.5" customHeight="1">
      <c r="A19" s="98">
        <f t="shared" si="0"/>
        <v>18</v>
      </c>
      <c r="B19" s="99"/>
      <c r="C19" s="97"/>
      <c r="D19" s="140"/>
      <c r="E19" s="142"/>
    </row>
    <row r="20" spans="1:5" ht="25.5" customHeight="1">
      <c r="A20" s="98">
        <f t="shared" si="0"/>
        <v>19</v>
      </c>
      <c r="B20" s="99"/>
      <c r="C20" s="97"/>
      <c r="D20" s="140" t="s">
        <v>17</v>
      </c>
      <c r="E20" s="149" t="s">
        <v>57</v>
      </c>
    </row>
    <row r="21" spans="1:5" ht="25.5" customHeight="1">
      <c r="A21" s="98">
        <f t="shared" si="0"/>
        <v>20</v>
      </c>
      <c r="B21" s="99"/>
      <c r="C21" s="97"/>
      <c r="D21" s="140"/>
      <c r="E21" s="149"/>
    </row>
    <row r="22" spans="1:5" ht="25.5" customHeight="1">
      <c r="A22" s="98">
        <f t="shared" si="0"/>
        <v>21</v>
      </c>
      <c r="B22" s="99"/>
      <c r="C22" s="97"/>
      <c r="D22" s="140"/>
      <c r="E22" s="149"/>
    </row>
    <row r="23" spans="1:5" ht="25.5" customHeight="1">
      <c r="A23" s="98">
        <f t="shared" si="0"/>
        <v>22</v>
      </c>
      <c r="B23" s="99"/>
      <c r="C23" s="97"/>
      <c r="D23" s="140"/>
      <c r="E23" s="149"/>
    </row>
    <row r="24" spans="1:5" ht="25.5" customHeight="1">
      <c r="A24" s="98">
        <f t="shared" si="0"/>
        <v>23</v>
      </c>
      <c r="B24" s="99"/>
      <c r="C24" s="97"/>
      <c r="D24" s="140"/>
      <c r="E24" s="149"/>
    </row>
    <row r="25" spans="1:5" ht="25.5" customHeight="1">
      <c r="A25" s="98">
        <f t="shared" si="0"/>
        <v>24</v>
      </c>
      <c r="B25" s="99"/>
      <c r="C25" s="97"/>
      <c r="D25" s="140"/>
      <c r="E25" s="149"/>
    </row>
    <row r="26" spans="1:5" ht="25.5" customHeight="1">
      <c r="A26" s="98">
        <f t="shared" si="0"/>
        <v>25</v>
      </c>
      <c r="B26" s="99"/>
      <c r="C26" s="97"/>
      <c r="D26" s="140"/>
      <c r="E26" s="149"/>
    </row>
    <row r="27" spans="1:5" ht="25.5" customHeight="1">
      <c r="A27" s="98">
        <f t="shared" si="0"/>
        <v>26</v>
      </c>
      <c r="B27" s="99"/>
      <c r="C27" s="97"/>
      <c r="D27" s="140" t="s">
        <v>18</v>
      </c>
      <c r="E27" s="142" t="s">
        <v>53</v>
      </c>
    </row>
    <row r="28" spans="1:5" ht="25.5" customHeight="1">
      <c r="A28" s="98">
        <f t="shared" si="0"/>
        <v>27</v>
      </c>
      <c r="B28" s="99"/>
      <c r="C28" s="97"/>
      <c r="D28" s="140"/>
      <c r="E28" s="142"/>
    </row>
    <row r="29" spans="1:5" ht="25.5" customHeight="1">
      <c r="A29" s="98">
        <f t="shared" si="0"/>
        <v>28</v>
      </c>
      <c r="B29" s="99"/>
      <c r="C29" s="97"/>
      <c r="D29" s="140"/>
      <c r="E29" s="142"/>
    </row>
    <row r="30" spans="1:5" ht="25.5" customHeight="1">
      <c r="A30" s="98">
        <f t="shared" si="0"/>
        <v>29</v>
      </c>
      <c r="B30" s="99"/>
      <c r="C30" s="97"/>
      <c r="D30" s="140"/>
      <c r="E30" s="142"/>
    </row>
    <row r="31" spans="1:5" ht="25.5" customHeight="1">
      <c r="A31" s="98">
        <f t="shared" si="0"/>
        <v>30</v>
      </c>
      <c r="B31" s="99"/>
      <c r="C31" s="97"/>
      <c r="D31" s="140"/>
      <c r="E31" s="142"/>
    </row>
    <row r="32" spans="1:5" ht="25.5" customHeight="1">
      <c r="A32" s="97"/>
      <c r="B32" s="97"/>
      <c r="C32" s="97"/>
      <c r="D32" s="141" t="s">
        <v>44</v>
      </c>
      <c r="E32" s="142" t="s">
        <v>67</v>
      </c>
    </row>
    <row r="33" spans="1:5" ht="25.5" customHeight="1">
      <c r="A33" s="97"/>
      <c r="B33" s="97"/>
      <c r="C33" s="97"/>
      <c r="D33" s="141"/>
      <c r="E33" s="142"/>
    </row>
    <row r="34" spans="1:5" ht="35.25" customHeight="1">
      <c r="A34" s="97"/>
      <c r="B34" s="97"/>
      <c r="C34" s="97"/>
      <c r="D34" s="141"/>
      <c r="E34" s="142"/>
    </row>
    <row r="35" spans="2:5" ht="15" hidden="1">
      <c r="B35">
        <f>30-(COUNTIF(B2:B31,""))</f>
        <v>0</v>
      </c>
      <c r="E35" s="143"/>
    </row>
  </sheetData>
  <sheetProtection password="803D" sheet="1" objects="1" scenarios="1"/>
  <mergeCells count="12">
    <mergeCell ref="D20:D26"/>
    <mergeCell ref="D27:D31"/>
    <mergeCell ref="D32:D34"/>
    <mergeCell ref="E32:E35"/>
    <mergeCell ref="A1:B1"/>
    <mergeCell ref="D2:E2"/>
    <mergeCell ref="E3:E11"/>
    <mergeCell ref="E12:E19"/>
    <mergeCell ref="E20:E26"/>
    <mergeCell ref="E27:E31"/>
    <mergeCell ref="D3:D11"/>
    <mergeCell ref="D12:D19"/>
  </mergeCells>
  <printOptions/>
  <pageMargins left="0.7" right="0.7" top="0.787401575" bottom="0.787401575" header="0.3" footer="0.3"/>
  <pageSetup orientation="landscape" paperSize="9" scale="43" r:id="rId2"/>
  <legacyDrawing r:id="rId1"/>
</worksheet>
</file>

<file path=xl/worksheets/sheet10.xml><?xml version="1.0" encoding="utf-8"?>
<worksheet xmlns="http://schemas.openxmlformats.org/spreadsheetml/2006/main" xmlns:r="http://schemas.openxmlformats.org/officeDocument/2006/relationships">
  <sheetPr codeName="Tabelle9">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customHeight="1" thickBot="1" thickTop="1">
      <c r="A1" s="256" t="s">
        <v>19</v>
      </c>
      <c r="B1" s="257"/>
      <c r="C1" s="64" t="s">
        <v>51</v>
      </c>
      <c r="D1" s="262">
        <f>SchuelernamenEingabe!B7</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customHeight="1"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customHeight="1"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ustomHeight="1">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customHeight="1"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EingabeAngabe!L39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EingabeAngabe!L40</f>
      </c>
      <c r="N29" s="219"/>
    </row>
    <row r="30" spans="1:14" ht="27.75" customHeight="1"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EingabeAngabe!L2</f>
      </c>
      <c r="N30" s="219"/>
    </row>
    <row r="31" spans="8:14" ht="30" thickBot="1" thickTop="1">
      <c r="H31" s="207" t="s">
        <v>12</v>
      </c>
      <c r="I31" s="208"/>
      <c r="J31" s="209"/>
      <c r="K31" s="210">
        <f>IF(EingabeAngabe!L3=1,"Sehr gut",IF(EingabeAngabe!L3=2,"Gut",IF(EingabeAngabe!L3=3,"Befriedigend",IF(EingabeAngabe!L3=4,"Genügend",IF(EingabeAngabe!L3=5,"Nicht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3.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SchuelernamenEingabe!B8</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EingabeAngabe!M39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EingabeAngabe!M40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EingabeAngabe!M2</f>
      </c>
      <c r="N30" s="219"/>
    </row>
    <row r="31" spans="8:14" ht="30" thickBot="1" thickTop="1">
      <c r="H31" s="207" t="s">
        <v>12</v>
      </c>
      <c r="I31" s="208"/>
      <c r="J31" s="209"/>
      <c r="K31" s="210">
        <f>IF(EingabeAngabe!M3=1,"Sehr gut",IF(EingabeAngabe!M3=2,"Gut",IF(EingabeAngabe!M3=3,"Befriedigend",IF(EingabeAngabe!M3=4,"Genügend",IF(EingabeAngabe!M3=5,"Nicht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SchuelernamenEingabe!B9</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EingabeAngabe!N39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EingabeAngabe!N40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EingabeAngabe!N2</f>
      </c>
      <c r="N30" s="219"/>
    </row>
    <row r="31" spans="8:14" ht="30" thickBot="1" thickTop="1">
      <c r="H31" s="207" t="s">
        <v>12</v>
      </c>
      <c r="I31" s="208"/>
      <c r="J31" s="209"/>
      <c r="K31" s="210">
        <f>IF(EingabeAngabe!N3=1,"Sehr gut",IF(EingabeAngabe!N3=2,"Gut",IF(EingabeAngabe!N3=3,"Befriedigend",IF(EingabeAngabe!N3=4,"Genügend",IF(EingabeAngabe!N3=5,"Nicht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codeName="Tabelle12">
    <pageSetUpPr fitToPage="1"/>
  </sheetPr>
  <dimension ref="A1:N31"/>
  <sheetViews>
    <sheetView zoomScale="60" zoomScaleNormal="60" zoomScaleSheetLayoutView="66" zoomScalePageLayoutView="50" workbookViewId="0" topLeftCell="A1">
      <selection activeCell="M29" sqref="M29:N29"/>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4218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SchuelernamenEingabe!B10</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EingabeAngabe!O39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EingabeAngabe!O40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EingabeAngabe!O2</f>
      </c>
      <c r="N30" s="219"/>
    </row>
    <row r="31" spans="8:14" ht="30" thickBot="1" thickTop="1">
      <c r="H31" s="207" t="s">
        <v>12</v>
      </c>
      <c r="I31" s="208"/>
      <c r="J31" s="209"/>
      <c r="K31" s="210">
        <f>IF(EingabeAngabe!O3=1,"Sehr gut",IF(EingabeAngabe!O3=2,"Gut",IF(EingabeAngabe!O3=3,"Befriedigend",IF(EingabeAngabe!O3=4,"Genügend",IF(EingabeAngabe!O3=5,"Nicht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4.xml><?xml version="1.0" encoding="utf-8"?>
<worksheet xmlns="http://schemas.openxmlformats.org/spreadsheetml/2006/main" xmlns:r="http://schemas.openxmlformats.org/officeDocument/2006/relationships">
  <sheetPr codeName="Tabelle13">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003906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SchuelernamenEingabe!B11</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EingabeAngabe!P39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EingabeAngabe!P40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EingabeAngabe!P2</f>
      </c>
      <c r="N30" s="219"/>
    </row>
    <row r="31" spans="8:14" ht="30" thickBot="1" thickTop="1">
      <c r="H31" s="207" t="s">
        <v>12</v>
      </c>
      <c r="I31" s="208"/>
      <c r="J31" s="209"/>
      <c r="K31" s="210">
        <f>IF(EingabeAngabe!P3=1,"Sehr gut",IF(EingabeAngabe!P3=2,"Gut",IF(EingabeAngabe!P3=3,"Befriedigend",IF(EingabeAngabe!P3=4,"Genügend",IF(EingabeAngabe!P3=5,"Nicht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5.xml><?xml version="1.0" encoding="utf-8"?>
<worksheet xmlns="http://schemas.openxmlformats.org/spreadsheetml/2006/main" xmlns:r="http://schemas.openxmlformats.org/officeDocument/2006/relationships">
  <sheetPr codeName="Tabelle14">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003906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SchuelernamenEingabe!B12</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EingabeAngabe!Q39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EingabeAngabe!Q40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EingabeAngabe!Q2</f>
      </c>
      <c r="N30" s="219"/>
    </row>
    <row r="31" spans="8:14" ht="30" thickBot="1" thickTop="1">
      <c r="H31" s="207" t="s">
        <v>12</v>
      </c>
      <c r="I31" s="208"/>
      <c r="J31" s="209"/>
      <c r="K31" s="210">
        <f>IF(EingabeAngabe!Q3=1,"Sehr gut",IF(EingabeAngabe!Q3=2,"Gut",IF(EingabeAngabe!Q3=3,"Befriedigend",IF(EingabeAngabe!Q3=4,"Genügend",IF(EingabeAngabe!Q3=5,"Nicht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6.xml><?xml version="1.0" encoding="utf-8"?>
<worksheet xmlns="http://schemas.openxmlformats.org/spreadsheetml/2006/main" xmlns:r="http://schemas.openxmlformats.org/officeDocument/2006/relationships">
  <sheetPr codeName="Tabelle15">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003906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SchuelernamenEingabe!B13</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EingabeAngabe!R39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EingabeAngabe!R40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EingabeAngabe!R2</f>
      </c>
      <c r="N30" s="219"/>
    </row>
    <row r="31" spans="8:14" ht="30" thickBot="1" thickTop="1">
      <c r="H31" s="207" t="s">
        <v>12</v>
      </c>
      <c r="I31" s="208"/>
      <c r="J31" s="209"/>
      <c r="K31" s="210">
        <f>IF(EingabeAngabe!R3=1,"Sehr gut",IF(EingabeAngabe!R3=2,"Gut",IF(EingabeAngabe!R3=3,"Befriedigend",IF(EingabeAngabe!R3=4,"Genügend",IF(EingabeAngabe!R3=5,"Nicht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7.xml><?xml version="1.0" encoding="utf-8"?>
<worksheet xmlns="http://schemas.openxmlformats.org/spreadsheetml/2006/main" xmlns:r="http://schemas.openxmlformats.org/officeDocument/2006/relationships">
  <sheetPr codeName="Tabelle16">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3.003906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SchuelernamenEingabe!B14</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EingabeAngabe!S39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EingabeAngabe!S40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EingabeAngabe!S2</f>
      </c>
      <c r="N30" s="219"/>
    </row>
    <row r="31" spans="8:14" ht="30" thickBot="1" thickTop="1">
      <c r="H31" s="207" t="s">
        <v>12</v>
      </c>
      <c r="I31" s="208"/>
      <c r="J31" s="209"/>
      <c r="K31" s="210">
        <f>IF(EingabeAngabe!S3=1,"Sehr gut",IF(EingabeAngabe!S3=2,"Gut",IF(EingabeAngabe!S3=3,"Befriedigend",IF(EingabeAngabe!S3=4,"Genügend",IF(EingabeAngabe!S3=5,"Nicht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8.xml><?xml version="1.0" encoding="utf-8"?>
<worksheet xmlns="http://schemas.openxmlformats.org/spreadsheetml/2006/main" xmlns:r="http://schemas.openxmlformats.org/officeDocument/2006/relationships">
  <sheetPr codeName="Tabelle17">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SchuelernamenEingabe!B15</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EingabeAngabe!T39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EingabeAngabe!T40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EingabeAngabe!T2</f>
      </c>
      <c r="N30" s="219"/>
    </row>
    <row r="31" spans="8:14" ht="30" thickBot="1" thickTop="1">
      <c r="H31" s="207" t="s">
        <v>12</v>
      </c>
      <c r="I31" s="208"/>
      <c r="J31" s="209"/>
      <c r="K31" s="210">
        <f>IF(EingabeAngabe!T3=1,"Sehr gut",IF(EingabeAngabe!T3=2,"Gut",IF(EingabeAngabe!T3=3,"Befriedigend",IF(EingabeAngabe!T3=4,"Genügend",IF(EingabeAngabe!T3=5,"Nicht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19.xml><?xml version="1.0" encoding="utf-8"?>
<worksheet xmlns="http://schemas.openxmlformats.org/spreadsheetml/2006/main" xmlns:r="http://schemas.openxmlformats.org/officeDocument/2006/relationships">
  <sheetPr codeName="Tabelle18">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SchuelernamenEingabe!B16</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EingabeAngabe!U39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EingabeAngabe!U40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EingabeAngabe!U2</f>
      </c>
      <c r="N30" s="219"/>
    </row>
    <row r="31" spans="8:14" ht="30" thickBot="1" thickTop="1">
      <c r="H31" s="207" t="s">
        <v>12</v>
      </c>
      <c r="I31" s="208"/>
      <c r="J31" s="209"/>
      <c r="K31" s="210">
        <f>IF(EingabeAngabe!U3=1,"Sehr gut",IF(EingabeAngabe!U3=2,"Gut",IF(EingabeAngabe!U3=3,"Befriedigend",IF(EingabeAngabe!U3=4,"Genügend",IF(EingabeAngabe!U3=5,"Nicht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codeName="Tabelle1">
    <pageSetUpPr fitToPage="1"/>
  </sheetPr>
  <dimension ref="A1:AM60"/>
  <sheetViews>
    <sheetView zoomScale="90" zoomScaleNormal="90" zoomScalePageLayoutView="0" workbookViewId="0" topLeftCell="E1">
      <selection activeCell="J41" sqref="J41"/>
    </sheetView>
  </sheetViews>
  <sheetFormatPr defaultColWidth="11.421875" defaultRowHeight="15"/>
  <cols>
    <col min="1" max="1" width="3.28125" style="0" bestFit="1" customWidth="1"/>
    <col min="2" max="2" width="8.00390625" style="4" customWidth="1"/>
    <col min="3" max="3" width="47.00390625" style="1" customWidth="1"/>
    <col min="4" max="4" width="58.57421875" style="0" customWidth="1"/>
    <col min="5" max="5" width="65.57421875" style="0" customWidth="1"/>
    <col min="6" max="6" width="7.421875" style="0" customWidth="1"/>
    <col min="7" max="7" width="4.8515625" style="0" bestFit="1" customWidth="1"/>
    <col min="8" max="36" width="4.28125" style="0" customWidth="1"/>
    <col min="37" max="37" width="8.28125" style="114" bestFit="1" customWidth="1"/>
  </cols>
  <sheetData>
    <row r="1" spans="1:37" ht="158.25" customHeight="1">
      <c r="A1" s="135" t="str">
        <f>IF(D55="Notenschlüssel nur gültig bei mindestens 12 Punkten ÜT und mindestens 8 Punkten IT","N","")</f>
        <v>N</v>
      </c>
      <c r="B1" s="195" t="s">
        <v>0</v>
      </c>
      <c r="C1" s="196"/>
      <c r="D1" s="115"/>
      <c r="E1" s="115"/>
      <c r="F1" s="115"/>
      <c r="G1" s="55">
        <f>IF(Schueler1Punkte!$D$1=0,"",Schueler1Punkte!$D$1)</f>
      </c>
      <c r="H1" s="55">
        <f>IF(Schueler2Punkte!$D$1=0,"",Schueler2Punkte!$D$1)</f>
      </c>
      <c r="I1" s="55">
        <f>IF(Schueler3Punkte!$D$1=0,"",Schueler3Punkte!$D$1)</f>
      </c>
      <c r="J1" s="55">
        <f>IF(Schueler4Punkte!$D$1=0,"",Schueler4Punkte!$D$1)</f>
      </c>
      <c r="K1" s="55">
        <f>IF(Schueler5Punkte!$D$1=0,"",Schueler5Punkte!$D$1)</f>
      </c>
      <c r="L1" s="55">
        <f>IF(Schueler6Punkte!$D$1=0,"",Schueler6Punkte!$D$1)</f>
      </c>
      <c r="M1" s="55">
        <f>IF(Schueler7Punkte!$D$1=0,"",Schueler7Punkte!$D$1)</f>
      </c>
      <c r="N1" s="55">
        <f>IF(Schueler8Punkte!$D$1=0,"",Schueler8Punkte!$D$1)</f>
      </c>
      <c r="O1" s="55">
        <f>IF(Schueler9Punkte!$D$1=0,"",Schueler9Punkte!$D$1)</f>
      </c>
      <c r="P1" s="55">
        <f>IF(Schueler10Punkte!$D$1=0,"",Schueler10Punkte!$D$1)</f>
      </c>
      <c r="Q1" s="55">
        <f>IF(Schueler11Punkte!$D$1=0,"",Schueler11Punkte!$D$1)</f>
      </c>
      <c r="R1" s="55">
        <f>IF(Schueler12Punkte!$D$1=0,"",Schueler12Punkte!$D$1)</f>
      </c>
      <c r="S1" s="55">
        <f>IF(Schueler13Punkte!$D$1=0,"",Schueler13Punkte!$D$1)</f>
      </c>
      <c r="T1" s="55">
        <f>IF(Schueler14Punkte!$D$1=0,"",Schueler14Punkte!$D$1)</f>
      </c>
      <c r="U1" s="55">
        <f>IF(Schueler15Punkte!$D$1=0,"",Schueler15Punkte!$D$1)</f>
      </c>
      <c r="V1" s="55">
        <f>IF(Schueler16Punkte!$D$1=0,"",Schueler16Punkte!$D$1)</f>
      </c>
      <c r="W1" s="55">
        <f>IF(Schueler17Punkte!$D$1=0,"",Schueler17Punkte!$D$1)</f>
      </c>
      <c r="X1" s="55">
        <f>IF(Schueler18Punkte!$D$1=0,"",Schueler18Punkte!$D$1)</f>
      </c>
      <c r="Y1" s="55">
        <f>IF(Schueler19Punkte!$D$1=0,"",Schueler19Punkte!$D$1)</f>
      </c>
      <c r="Z1" s="55">
        <f>IF(Schueler20Punkte!$D$1=0,"",Schueler20Punkte!$D$1)</f>
      </c>
      <c r="AA1" s="55">
        <f>IF(Schueler21Punkte!$D$1=0,"",Schueler21Punkte!$D$1)</f>
      </c>
      <c r="AB1" s="55">
        <f>IF(Schueler22Punkte!$D$1=0,"",Schueler22Punkte!$D$1)</f>
      </c>
      <c r="AC1" s="55">
        <f>IF(Schueler23Punkte!$D$1=0,"",Schueler23Punkte!$D$1)</f>
      </c>
      <c r="AD1" s="55">
        <f>IF(Schueler24Punkte!$D$1=0,"",Schueler24Punkte!$D$1)</f>
      </c>
      <c r="AE1" s="55">
        <f>IF(Schueler25Punkte!$D$1=0,"",Schueler25Punkte!$D$1)</f>
      </c>
      <c r="AF1" s="55">
        <f>IF(Schueler26Punkte!$D$1=0,"",Schueler26Punkte!$D$1)</f>
      </c>
      <c r="AG1" s="55">
        <f>IF(Schueler27Punkte!$D$1=0,"",Schueler27Punkte!$D$1)</f>
      </c>
      <c r="AH1" s="55">
        <f>IF(Schueler28Punkte!$D$1=0,"",Schueler28Punkte!$D$1)</f>
      </c>
      <c r="AI1" s="55">
        <f>IF(Schueler29Punkte!$D$1=0,"",Schueler29Punkte!$D$1)</f>
      </c>
      <c r="AJ1" s="55">
        <f>IF(Schueler30Punkte!$D$1=0,"",Schueler30Punkte!$D$1)</f>
      </c>
      <c r="AK1" s="109" t="s">
        <v>66</v>
      </c>
    </row>
    <row r="2" spans="1:37" ht="15">
      <c r="A2" s="17"/>
      <c r="B2" s="15"/>
      <c r="C2" s="150" t="s">
        <v>11</v>
      </c>
      <c r="D2" s="151"/>
      <c r="E2" s="152"/>
      <c r="F2" s="49">
        <v>40</v>
      </c>
      <c r="G2" s="34">
        <f>IF(G41="","",SUM(G39+G40))</f>
      </c>
      <c r="H2" s="34">
        <f aca="true" t="shared" si="0" ref="H2:AJ2">IF(H41="","",SUM(H39+H40))</f>
      </c>
      <c r="I2" s="34">
        <f t="shared" si="0"/>
      </c>
      <c r="J2" s="34">
        <f t="shared" si="0"/>
      </c>
      <c r="K2" s="34">
        <f t="shared" si="0"/>
      </c>
      <c r="L2" s="34">
        <f t="shared" si="0"/>
      </c>
      <c r="M2" s="34">
        <f t="shared" si="0"/>
      </c>
      <c r="N2" s="34">
        <f t="shared" si="0"/>
      </c>
      <c r="O2" s="34">
        <f t="shared" si="0"/>
      </c>
      <c r="P2" s="34">
        <f t="shared" si="0"/>
      </c>
      <c r="Q2" s="34">
        <f t="shared" si="0"/>
      </c>
      <c r="R2" s="34">
        <f t="shared" si="0"/>
      </c>
      <c r="S2" s="34">
        <f t="shared" si="0"/>
      </c>
      <c r="T2" s="34">
        <f t="shared" si="0"/>
      </c>
      <c r="U2" s="34">
        <f t="shared" si="0"/>
      </c>
      <c r="V2" s="34">
        <f t="shared" si="0"/>
      </c>
      <c r="W2" s="34">
        <f t="shared" si="0"/>
      </c>
      <c r="X2" s="34">
        <f t="shared" si="0"/>
      </c>
      <c r="Y2" s="34">
        <f t="shared" si="0"/>
      </c>
      <c r="Z2" s="34">
        <f t="shared" si="0"/>
      </c>
      <c r="AA2" s="34">
        <f t="shared" si="0"/>
      </c>
      <c r="AB2" s="34">
        <f t="shared" si="0"/>
      </c>
      <c r="AC2" s="34">
        <f t="shared" si="0"/>
      </c>
      <c r="AD2" s="34">
        <f t="shared" si="0"/>
      </c>
      <c r="AE2" s="34">
        <f t="shared" si="0"/>
      </c>
      <c r="AF2" s="34">
        <f t="shared" si="0"/>
      </c>
      <c r="AG2" s="34">
        <f t="shared" si="0"/>
      </c>
      <c r="AH2" s="34">
        <f t="shared" si="0"/>
      </c>
      <c r="AI2" s="34">
        <f t="shared" si="0"/>
      </c>
      <c r="AJ2" s="34">
        <f t="shared" si="0"/>
      </c>
      <c r="AK2" s="111"/>
    </row>
    <row r="3" spans="1:37" ht="15.75" thickBot="1">
      <c r="A3" s="13"/>
      <c r="B3" s="14"/>
      <c r="C3" s="150" t="s">
        <v>12</v>
      </c>
      <c r="D3" s="151"/>
      <c r="E3" s="152"/>
      <c r="F3" s="103"/>
      <c r="G3" s="133">
        <f>IF($D$55="Fehler","",IF(OR(G$1="",G$2=""),"",IF($A$1="N",(IF(OR(G39&lt;(($F$39/2)+$A$5),G40&lt;(($F$40/2)+$A$5)),5,IF(G2&lt;$G$52,4,IF(G2&lt;$G$51,3,IF(G2&lt;$G$50,2,IF(G2&gt;=$G$49,1)))))),IF(G2&lt;$G$53,5,IF(G2&lt;$G$52,4,IF(G2&lt;$G$51,3,IF(G2&lt;$G$50,2,1)))))))</f>
      </c>
      <c r="H3" s="133">
        <f aca="true" t="shared" si="1" ref="H3:AJ3">IF($D$55="Fehler","",IF(OR(H$1="",H$2=""),"",IF($A$1="N",(IF(OR(H39&lt;(($F$39/2)+$A$5),H40&lt;(($F$40/2)+$A$5)),5,IF(H2&lt;$G$52,4,IF(H2&lt;$G$51,3,IF(H2&lt;$G$50,2,IF(H2&gt;=$G$49,1)))))),IF(H2&lt;$G$53,5,IF(H2&lt;$G$52,4,IF(H2&lt;$G$51,3,IF(H2&lt;$G$50,2,1)))))))</f>
      </c>
      <c r="I3" s="133">
        <f t="shared" si="1"/>
      </c>
      <c r="J3" s="133">
        <f t="shared" si="1"/>
      </c>
      <c r="K3" s="133">
        <f t="shared" si="1"/>
      </c>
      <c r="L3" s="133">
        <f t="shared" si="1"/>
      </c>
      <c r="M3" s="133">
        <f t="shared" si="1"/>
      </c>
      <c r="N3" s="133">
        <f t="shared" si="1"/>
      </c>
      <c r="O3" s="133">
        <f t="shared" si="1"/>
      </c>
      <c r="P3" s="133">
        <f t="shared" si="1"/>
      </c>
      <c r="Q3" s="133">
        <f t="shared" si="1"/>
      </c>
      <c r="R3" s="133">
        <f t="shared" si="1"/>
      </c>
      <c r="S3" s="133">
        <f t="shared" si="1"/>
      </c>
      <c r="T3" s="133">
        <f t="shared" si="1"/>
      </c>
      <c r="U3" s="133">
        <f t="shared" si="1"/>
      </c>
      <c r="V3" s="133">
        <f t="shared" si="1"/>
      </c>
      <c r="W3" s="133">
        <f t="shared" si="1"/>
      </c>
      <c r="X3" s="133">
        <f t="shared" si="1"/>
      </c>
      <c r="Y3" s="133">
        <f t="shared" si="1"/>
      </c>
      <c r="Z3" s="133">
        <f t="shared" si="1"/>
      </c>
      <c r="AA3" s="133">
        <f t="shared" si="1"/>
      </c>
      <c r="AB3" s="133">
        <f t="shared" si="1"/>
      </c>
      <c r="AC3" s="133">
        <f t="shared" si="1"/>
      </c>
      <c r="AD3" s="133">
        <f t="shared" si="1"/>
      </c>
      <c r="AE3" s="133">
        <f t="shared" si="1"/>
      </c>
      <c r="AF3" s="133">
        <f t="shared" si="1"/>
      </c>
      <c r="AG3" s="133">
        <f t="shared" si="1"/>
      </c>
      <c r="AH3" s="133">
        <f t="shared" si="1"/>
      </c>
      <c r="AI3" s="133">
        <f t="shared" si="1"/>
      </c>
      <c r="AJ3" s="133">
        <f t="shared" si="1"/>
      </c>
      <c r="AK3" s="134"/>
    </row>
    <row r="4" spans="1:37" ht="15">
      <c r="A4" s="157" t="s">
        <v>4</v>
      </c>
      <c r="B4" s="158"/>
      <c r="C4" s="159"/>
      <c r="D4" s="159"/>
      <c r="E4" s="160"/>
      <c r="F4" s="116"/>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0"/>
    </row>
    <row r="5" spans="1:37" ht="15">
      <c r="A5" s="42">
        <v>0</v>
      </c>
      <c r="B5" s="118"/>
      <c r="C5" s="161" t="s">
        <v>5</v>
      </c>
      <c r="D5" s="159"/>
      <c r="E5" s="160"/>
      <c r="F5" s="50">
        <v>8</v>
      </c>
      <c r="G5" s="34">
        <f>IF(OR(G6="",G6="f"),"",SUM(G6,G8,G10,G12,G14,G16,G18,G20))</f>
      </c>
      <c r="H5" s="34">
        <f aca="true" t="shared" si="2" ref="H5:AJ5">IF(OR(H6="",H6="f"),"",SUM(H6,H8,H10,H12,H14,H16,H18,H20))</f>
      </c>
      <c r="I5" s="34">
        <f t="shared" si="2"/>
      </c>
      <c r="J5" s="34">
        <f t="shared" si="2"/>
      </c>
      <c r="K5" s="34">
        <f t="shared" si="2"/>
      </c>
      <c r="L5" s="34">
        <f t="shared" si="2"/>
      </c>
      <c r="M5" s="34">
        <f t="shared" si="2"/>
      </c>
      <c r="N5" s="34">
        <f t="shared" si="2"/>
      </c>
      <c r="O5" s="34">
        <f t="shared" si="2"/>
      </c>
      <c r="P5" s="34">
        <f t="shared" si="2"/>
      </c>
      <c r="Q5" s="34">
        <f t="shared" si="2"/>
      </c>
      <c r="R5" s="34">
        <f t="shared" si="2"/>
      </c>
      <c r="S5" s="34">
        <f t="shared" si="2"/>
      </c>
      <c r="T5" s="34">
        <f t="shared" si="2"/>
      </c>
      <c r="U5" s="34">
        <f t="shared" si="2"/>
      </c>
      <c r="V5" s="34">
        <f t="shared" si="2"/>
      </c>
      <c r="W5" s="34">
        <f t="shared" si="2"/>
      </c>
      <c r="X5" s="34">
        <f t="shared" si="2"/>
      </c>
      <c r="Y5" s="34">
        <f t="shared" si="2"/>
      </c>
      <c r="Z5" s="34">
        <f t="shared" si="2"/>
      </c>
      <c r="AA5" s="34">
        <f t="shared" si="2"/>
      </c>
      <c r="AB5" s="34">
        <f t="shared" si="2"/>
      </c>
      <c r="AC5" s="34">
        <f t="shared" si="2"/>
      </c>
      <c r="AD5" s="34">
        <f t="shared" si="2"/>
      </c>
      <c r="AE5" s="34">
        <f t="shared" si="2"/>
      </c>
      <c r="AF5" s="34">
        <f t="shared" si="2"/>
      </c>
      <c r="AG5" s="34">
        <f t="shared" si="2"/>
      </c>
      <c r="AH5" s="34">
        <f t="shared" si="2"/>
      </c>
      <c r="AI5" s="34">
        <f t="shared" si="2"/>
      </c>
      <c r="AJ5" s="34">
        <f t="shared" si="2"/>
      </c>
      <c r="AK5" s="110"/>
    </row>
    <row r="6" spans="1:37" s="3" customFormat="1" ht="15">
      <c r="A6" s="168">
        <v>1</v>
      </c>
      <c r="B6" s="165" t="s">
        <v>22</v>
      </c>
      <c r="C6" s="162"/>
      <c r="D6" s="163"/>
      <c r="E6" s="164"/>
      <c r="F6" s="155">
        <v>1</v>
      </c>
      <c r="G6" s="153">
        <f>IF(Schueler1Punkte!$D$1=0,"",IF(Schueler1Punkte!$G2="","f",IF(Schueler1Punkte!$G2&gt;1,"f",Schueler1Punkte!$G2)))</f>
      </c>
      <c r="H6" s="153">
        <f>IF(Schueler2Punkte!$D$1=0,"",IF(Schueler2Punkte!$G2="","f",IF(Schueler2Punkte!$G2&gt;1,"f",Schueler2Punkte!$G2)))</f>
      </c>
      <c r="I6" s="153">
        <f>IF(Schueler3Punkte!$D$1=0,"",IF(Schueler3Punkte!$G2="","f",IF(Schueler3Punkte!$G2&gt;1,"f",Schueler3Punkte!$G2)))</f>
      </c>
      <c r="J6" s="153">
        <f>IF(Schueler4Punkte!$D$1=0,"",IF(Schueler4Punkte!$G2="","f",IF(Schueler4Punkte!$G2&gt;1,"f",Schueler4Punkte!$G2)))</f>
      </c>
      <c r="K6" s="153">
        <f>IF(Schueler5Punkte!$D$1=0,"",IF(Schueler5Punkte!$G2="","f",IF(Schueler5Punkte!$G2&gt;1,"f",Schueler5Punkte!$G2)))</f>
      </c>
      <c r="L6" s="153">
        <f>IF(Schueler6Punkte!$D$1=0,"",IF(Schueler6Punkte!$G2="","f",IF(Schueler6Punkte!$G2&gt;1,"f",Schueler6Punkte!$G2)))</f>
      </c>
      <c r="M6" s="153">
        <f>IF(Schueler7Punkte!$D$1=0,"",IF(Schueler7Punkte!$G2="","f",IF(Schueler7Punkte!$G2&gt;1,"f",Schueler7Punkte!$G2)))</f>
      </c>
      <c r="N6" s="153">
        <f>IF(Schueler8Punkte!$D$1=0,"",IF(Schueler8Punkte!$G2="","f",IF(Schueler8Punkte!$G2&gt;1,"f",Schueler8Punkte!$G2)))</f>
      </c>
      <c r="O6" s="153">
        <f>IF(Schueler9Punkte!$D$1=0,"",IF(Schueler9Punkte!$G2="","f",IF(Schueler9Punkte!$G2&gt;1,"f",Schueler9Punkte!$G2)))</f>
      </c>
      <c r="P6" s="153">
        <f>IF(Schueler10Punkte!$D$1=0,"",IF(Schueler10Punkte!$G2="","f",IF(Schueler10Punkte!$G2&gt;1,"f",Schueler10Punkte!$G2)))</f>
      </c>
      <c r="Q6" s="153">
        <f>IF(Schueler11Punkte!$D$1=0,"",IF(Schueler11Punkte!$G2="","f",IF(Schueler11Punkte!$G2&gt;1,"f",Schueler11Punkte!$G2)))</f>
      </c>
      <c r="R6" s="153">
        <f>IF(Schueler12Punkte!$D$1=0,"",IF(Schueler12Punkte!$G2="","f",IF(Schueler12Punkte!$G2&gt;1,"f",Schueler12Punkte!$G2)))</f>
      </c>
      <c r="S6" s="153">
        <f>IF(Schueler13Punkte!$D$1=0,"",IF(Schueler13Punkte!$G2="","f",IF(Schueler13Punkte!$G2&gt;1,"f",Schueler13Punkte!$G2)))</f>
      </c>
      <c r="T6" s="153">
        <f>IF(Schueler14Punkte!$D$1=0,"",IF(Schueler14Punkte!$G2="","f",IF(Schueler14Punkte!$G2&gt;1,"f",Schueler14Punkte!$G2)))</f>
      </c>
      <c r="U6" s="153">
        <f>IF(Schueler15Punkte!$D$1=0,"",IF(Schueler15Punkte!$G2="","f",IF(Schueler15Punkte!$G2&gt;1,"f",Schueler15Punkte!$G2)))</f>
      </c>
      <c r="V6" s="153">
        <f>IF(Schueler16Punkte!$D$1=0,"",IF(Schueler16Punkte!$G2="","f",IF(Schueler16Punkte!$G2&gt;1,"f",Schueler16Punkte!$G2)))</f>
      </c>
      <c r="W6" s="153">
        <f>IF(Schueler17Punkte!$D$1=0,"",IF(Schueler17Punkte!$G2="","f",IF(Schueler17Punkte!$G2&gt;1,"f",Schueler17Punkte!$G2)))</f>
      </c>
      <c r="X6" s="153">
        <f>IF(Schueler18Punkte!$D$1=0,"",IF(Schueler18Punkte!$G2="","f",IF(Schueler18Punkte!$G2&gt;1,"f",Schueler18Punkte!$G2)))</f>
      </c>
      <c r="Y6" s="153">
        <f>IF(Schueler19Punkte!$D$1=0,"",IF(Schueler19Punkte!$G2="","f",IF(Schueler19Punkte!$G2&gt;1,"f",Schueler19Punkte!$G2)))</f>
      </c>
      <c r="Z6" s="153">
        <f>IF(Schueler20Punkte!$D$1=0,"",IF(Schueler20Punkte!$G2="","f",IF(Schueler20Punkte!$G2&gt;1,"f",Schueler20Punkte!$G2)))</f>
      </c>
      <c r="AA6" s="153">
        <f>IF(Schueler21Punkte!$D$1=0,"",IF(Schueler21Punkte!$G2="","f",IF(Schueler21Punkte!$G2&gt;1,"f",Schueler21Punkte!$G2)))</f>
      </c>
      <c r="AB6" s="153">
        <f>IF(Schueler22Punkte!$D$1=0,"",IF(Schueler22Punkte!$G2="","f",IF(Schueler22Punkte!$G2&gt;1,"f",Schueler22Punkte!$G2)))</f>
      </c>
      <c r="AC6" s="153">
        <f>IF(Schueler23Punkte!$D$1=0,"",IF(Schueler23Punkte!$G2="","f",IF(Schueler23Punkte!$G2&gt;1,"f",Schueler23Punkte!$G2)))</f>
      </c>
      <c r="AD6" s="153">
        <f>IF(Schueler24Punkte!$D$1=0,"",IF(Schueler24Punkte!$G2="","f",IF(Schueler24Punkte!$G2&gt;1,"f",Schueler24Punkte!$G2)))</f>
      </c>
      <c r="AE6" s="153">
        <f>IF(Schueler25Punkte!$D$1=0,"",IF(Schueler25Punkte!$G2="","f",IF(Schueler25Punkte!$G2&gt;1,"f",Schueler25Punkte!$G2)))</f>
      </c>
      <c r="AF6" s="153">
        <f>IF(Schueler26Punkte!$D$1=0,"",IF(Schueler26Punkte!$G2="","f",IF(Schueler26Punkte!$G2&gt;1,"f",Schueler26Punkte!$G2)))</f>
      </c>
      <c r="AG6" s="153">
        <f>IF(Schueler27Punkte!$D$1=0,"",IF(Schueler27Punkte!$G2="","f",IF(Schueler27Punkte!$G2&gt;1,"f",Schueler27Punkte!$G2)))</f>
      </c>
      <c r="AH6" s="153">
        <f>IF(Schueler28Punkte!$D$1=0,"",IF(Schueler28Punkte!$G2="","f",IF(Schueler28Punkte!$G2&gt;1,"f",Schueler28Punkte!$G2)))</f>
      </c>
      <c r="AI6" s="153">
        <f>IF(Schueler29Punkte!$D$1=0,"",IF(Schueler29Punkte!$G2="","f",IF(Schueler29Punkte!$G2&gt;1,"f",Schueler29Punkte!$G2)))</f>
      </c>
      <c r="AJ6" s="153">
        <f>IF(Schueler30Punkte!$D$1=0,"",IF(Schueler30Punkte!$G2="","f",IF(Schueler30Punkte!$G2&gt;1,"f",Schueler30Punkte!$G2)))</f>
      </c>
      <c r="AK6" s="197" t="e">
        <f>COUNTIF(G6:AJ6,1)/(COUNTIF(G6:AJ6,1)+COUNTIF(G6:AJ6,0))</f>
        <v>#DIV/0!</v>
      </c>
    </row>
    <row r="7" spans="1:37" s="3" customFormat="1" ht="15">
      <c r="A7" s="154"/>
      <c r="B7" s="166"/>
      <c r="C7" s="169"/>
      <c r="D7" s="170"/>
      <c r="E7" s="171"/>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97"/>
    </row>
    <row r="8" spans="1:37" ht="15">
      <c r="A8" s="156">
        <v>2</v>
      </c>
      <c r="B8" s="167" t="s">
        <v>23</v>
      </c>
      <c r="C8" s="162"/>
      <c r="D8" s="163"/>
      <c r="E8" s="164"/>
      <c r="F8" s="155">
        <v>1</v>
      </c>
      <c r="G8" s="153">
        <f>IF(Schueler1Punkte!$D$1=0,"",IF(Schueler1Punkte!$G4="","f",IF(Schueler1Punkte!$G4&gt;1,"f",Schueler1Punkte!$G4)))</f>
      </c>
      <c r="H8" s="153">
        <f>IF(Schueler2Punkte!$D$1=0,"",IF(Schueler2Punkte!$G4="","f",IF(Schueler2Punkte!$G4&gt;1,"f",Schueler2Punkte!$G4)))</f>
      </c>
      <c r="I8" s="153">
        <f>IF(Schueler3Punkte!$D$1=0,"",IF(Schueler3Punkte!$G4="","f",IF(Schueler3Punkte!$G4&gt;1,"f",Schueler3Punkte!$G4)))</f>
      </c>
      <c r="J8" s="153">
        <f>IF(Schueler4Punkte!$D$1=0,"",IF(Schueler4Punkte!$G4="","f",IF(Schueler4Punkte!$G4&gt;1,"f",Schueler4Punkte!$G4)))</f>
      </c>
      <c r="K8" s="153">
        <f>IF(Schueler5Punkte!$D$1=0,"",IF(Schueler5Punkte!$G4="","f",IF(Schueler5Punkte!$G4&gt;1,"f",Schueler5Punkte!$G4)))</f>
      </c>
      <c r="L8" s="153">
        <f>IF(Schueler6Punkte!$D$1=0,"",IF(Schueler6Punkte!$G4="","f",IF(Schueler6Punkte!$G4&gt;1,"f",Schueler6Punkte!$G4)))</f>
      </c>
      <c r="M8" s="153">
        <f>IF(Schueler7Punkte!$D$1=0,"",IF(Schueler7Punkte!$G4="","f",IF(Schueler7Punkte!$G4&gt;1,"f",Schueler7Punkte!$G4)))</f>
      </c>
      <c r="N8" s="153">
        <f>IF(Schueler8Punkte!$D$1=0,"",IF(Schueler8Punkte!$G4="","f",IF(Schueler8Punkte!$G4&gt;1,"f",Schueler8Punkte!$G4)))</f>
      </c>
      <c r="O8" s="153">
        <f>IF(Schueler9Punkte!$D$1=0,"",IF(Schueler9Punkte!$G4="","f",IF(Schueler9Punkte!$G4&gt;1,"f",Schueler9Punkte!$G4)))</f>
      </c>
      <c r="P8" s="153">
        <f>IF(Schueler10Punkte!$D$1=0,"",IF(Schueler10Punkte!$G4="","f",IF(Schueler10Punkte!$G4&gt;1,"f",Schueler10Punkte!$G4)))</f>
      </c>
      <c r="Q8" s="153">
        <f>IF(Schueler11Punkte!$D$1=0,"",IF(Schueler11Punkte!$G4="","f",IF(Schueler11Punkte!$G4&gt;1,"f",Schueler11Punkte!$G4)))</f>
      </c>
      <c r="R8" s="153">
        <f>IF(Schueler12Punkte!$D$1=0,"",IF(Schueler12Punkte!$G4="","f",IF(Schueler12Punkte!$G4&gt;1,"f",Schueler12Punkte!$G4)))</f>
      </c>
      <c r="S8" s="153">
        <f>IF(Schueler13Punkte!$D$1=0,"",IF(Schueler13Punkte!$G4="","f",IF(Schueler13Punkte!$G4&gt;1,"f",Schueler13Punkte!$G4)))</f>
      </c>
      <c r="T8" s="153">
        <f>IF(Schueler14Punkte!$D$1=0,"",IF(Schueler14Punkte!$G4="","f",IF(Schueler14Punkte!$G4&gt;1,"f",Schueler14Punkte!$G4)))</f>
      </c>
      <c r="U8" s="153">
        <f>IF(Schueler15Punkte!$D$1=0,"",IF(Schueler15Punkte!$G4="","f",IF(Schueler15Punkte!$G4&gt;1,"f",Schueler15Punkte!$G4)))</f>
      </c>
      <c r="V8" s="153">
        <f>IF(Schueler16Punkte!$D$1=0,"",IF(Schueler16Punkte!$G4="","f",IF(Schueler16Punkte!$G4&gt;1,"f",Schueler16Punkte!$G4)))</f>
      </c>
      <c r="W8" s="153">
        <f>IF(Schueler17Punkte!$D$1=0,"",IF(Schueler17Punkte!$G4="","f",IF(Schueler17Punkte!$G4&gt;1,"f",Schueler17Punkte!$G4)))</f>
      </c>
      <c r="X8" s="153">
        <f>IF(Schueler18Punkte!$D$1=0,"",IF(Schueler18Punkte!$G4="","f",IF(Schueler18Punkte!$G4&gt;1,"f",Schueler18Punkte!$G4)))</f>
      </c>
      <c r="Y8" s="153">
        <f>IF(Schueler19Punkte!$D$1=0,"",IF(Schueler19Punkte!$G4="","f",IF(Schueler19Punkte!$G4&gt;1,"f",Schueler19Punkte!$G4)))</f>
      </c>
      <c r="Z8" s="153">
        <f>IF(Schueler20Punkte!$D$1=0,"",IF(Schueler20Punkte!$G4="","f",IF(Schueler20Punkte!$G4&gt;1,"f",Schueler20Punkte!$G4)))</f>
      </c>
      <c r="AA8" s="153">
        <f>IF(Schueler21Punkte!$D$1=0,"",IF(Schueler21Punkte!$G4="","f",IF(Schueler21Punkte!$G4&gt;1,"f",Schueler21Punkte!$G4)))</f>
      </c>
      <c r="AB8" s="153">
        <f>IF(Schueler22Punkte!$D$1=0,"",IF(Schueler22Punkte!$G4="","f",IF(Schueler22Punkte!$G4&gt;1,"f",Schueler22Punkte!$G4)))</f>
      </c>
      <c r="AC8" s="153">
        <f>IF(Schueler23Punkte!$D$1=0,"",IF(Schueler23Punkte!$G4="","f",IF(Schueler23Punkte!$G4&gt;1,"f",Schueler23Punkte!$G4)))</f>
      </c>
      <c r="AD8" s="153">
        <f>IF(Schueler24Punkte!$D$1=0,"",IF(Schueler24Punkte!$G4="","f",IF(Schueler24Punkte!$G4&gt;1,"f",Schueler24Punkte!$G4)))</f>
      </c>
      <c r="AE8" s="153">
        <f>IF(Schueler25Punkte!$D$1=0,"",IF(Schueler25Punkte!$G4="","f",IF(Schueler25Punkte!$G4&gt;1,"f",Schueler25Punkte!$G4)))</f>
      </c>
      <c r="AF8" s="153">
        <f>IF(Schueler26Punkte!$D$1=0,"",IF(Schueler26Punkte!$G4="","f",IF(Schueler26Punkte!$G4&gt;1,"f",Schueler26Punkte!$G4)))</f>
      </c>
      <c r="AG8" s="153">
        <f>IF(Schueler27Punkte!$D$1=0,"",IF(Schueler27Punkte!$G4="","f",IF(Schueler27Punkte!$G4&gt;1,"f",Schueler27Punkte!$G4)))</f>
      </c>
      <c r="AH8" s="153">
        <f>IF(Schueler28Punkte!$D$1=0,"",IF(Schueler28Punkte!$G4="","f",IF(Schueler28Punkte!$G4&gt;1,"f",Schueler28Punkte!$G4)))</f>
      </c>
      <c r="AI8" s="153">
        <f>IF(Schueler29Punkte!$D$1=0,"",IF(Schueler29Punkte!$G4="","f",IF(Schueler29Punkte!$G4&gt;1,"f",Schueler29Punkte!$G4)))</f>
      </c>
      <c r="AJ8" s="153">
        <f>IF(Schueler30Punkte!$D$1=0,"",IF(Schueler30Punkte!$G4="","f",IF(Schueler30Punkte!$G4&gt;1,"f",Schueler30Punkte!$G4)))</f>
      </c>
      <c r="AK8" s="197" t="e">
        <f>COUNTIF(G8:AJ8,1)/(COUNTIF(G8:AJ8,1)+COUNTIF(G8:AJ8,0))</f>
        <v>#DIV/0!</v>
      </c>
    </row>
    <row r="9" spans="1:37" ht="15">
      <c r="A9" s="154"/>
      <c r="B9" s="154"/>
      <c r="C9" s="169"/>
      <c r="D9" s="181"/>
      <c r="E9" s="171"/>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97"/>
    </row>
    <row r="10" spans="1:37" ht="15">
      <c r="A10" s="156">
        <v>3</v>
      </c>
      <c r="B10" s="167" t="s">
        <v>24</v>
      </c>
      <c r="C10" s="162"/>
      <c r="D10" s="163"/>
      <c r="E10" s="164"/>
      <c r="F10" s="155">
        <v>1</v>
      </c>
      <c r="G10" s="153">
        <f>IF(Schueler1Punkte!$D$1=0,"",IF(Schueler1Punkte!$G6="","f",IF(Schueler1Punkte!$G6&gt;1,"f",Schueler1Punkte!$G6)))</f>
      </c>
      <c r="H10" s="153">
        <f>IF(Schueler2Punkte!$D$1=0,"",IF(Schueler2Punkte!$G6="","f",IF(Schueler2Punkte!$G6&gt;1,"f",Schueler2Punkte!$G6)))</f>
      </c>
      <c r="I10" s="153">
        <f>IF(Schueler3Punkte!$D$1=0,"",IF(Schueler3Punkte!$G6="","f",IF(Schueler3Punkte!$G6&gt;1,"f",Schueler3Punkte!$G6)))</f>
      </c>
      <c r="J10" s="153">
        <f>IF(Schueler4Punkte!$D$1=0,"",IF(Schueler4Punkte!$G6="","f",IF(Schueler4Punkte!$G6&gt;1,"f",Schueler4Punkte!$G6)))</f>
      </c>
      <c r="K10" s="153">
        <f>IF(Schueler5Punkte!$D$1=0,"",IF(Schueler5Punkte!$G6="","f",IF(Schueler5Punkte!$G6&gt;1,"f",Schueler5Punkte!$G6)))</f>
      </c>
      <c r="L10" s="153">
        <f>IF(Schueler6Punkte!$D$1=0,"",IF(Schueler6Punkte!$G6="","f",IF(Schueler6Punkte!$G6&gt;1,"f",Schueler6Punkte!$G6)))</f>
      </c>
      <c r="M10" s="153">
        <f>IF(Schueler7Punkte!$D$1=0,"",IF(Schueler7Punkte!$G6="","f",IF(Schueler7Punkte!$G6&gt;1,"f",Schueler7Punkte!$G6)))</f>
      </c>
      <c r="N10" s="153">
        <f>IF(Schueler8Punkte!$D$1=0,"",IF(Schueler8Punkte!$G6="","f",IF(Schueler8Punkte!$G6&gt;1,"f",Schueler8Punkte!$G6)))</f>
      </c>
      <c r="O10" s="153">
        <f>IF(Schueler9Punkte!$D$1=0,"",IF(Schueler9Punkte!$G6="","f",IF(Schueler9Punkte!$G6&gt;1,"f",Schueler9Punkte!$G6)))</f>
      </c>
      <c r="P10" s="153">
        <f>IF(Schueler10Punkte!$D$1=0,"",IF(Schueler10Punkte!$G6="","f",IF(Schueler10Punkte!$G6&gt;1,"f",Schueler10Punkte!$G6)))</f>
      </c>
      <c r="Q10" s="153">
        <f>IF(Schueler11Punkte!$D$1=0,"",IF(Schueler11Punkte!$G6="","f",IF(Schueler11Punkte!$G6&gt;1,"f",Schueler11Punkte!$G6)))</f>
      </c>
      <c r="R10" s="153">
        <f>IF(Schueler12Punkte!$D$1=0,"",IF(Schueler12Punkte!$G6="","f",IF(Schueler12Punkte!$G6&gt;1,"f",Schueler12Punkte!$G6)))</f>
      </c>
      <c r="S10" s="153">
        <f>IF(Schueler13Punkte!$D$1=0,"",IF(Schueler13Punkte!$G6="","f",IF(Schueler13Punkte!$G6&gt;1,"f",Schueler13Punkte!$G6)))</f>
      </c>
      <c r="T10" s="153">
        <f>IF(Schueler14Punkte!$D$1=0,"",IF(Schueler14Punkte!$G6="","f",IF(Schueler14Punkte!$G6&gt;1,"f",Schueler14Punkte!$G6)))</f>
      </c>
      <c r="U10" s="153">
        <f>IF(Schueler15Punkte!$D$1=0,"",IF(Schueler15Punkte!$G6="","f",IF(Schueler15Punkte!$G6&gt;1,"f",Schueler15Punkte!$G6)))</f>
      </c>
      <c r="V10" s="153">
        <f>IF(Schueler16Punkte!$D$1=0,"",IF(Schueler16Punkte!$G6="","f",IF(Schueler16Punkte!$G6&gt;1,"f",Schueler16Punkte!$G6)))</f>
      </c>
      <c r="W10" s="153">
        <f>IF(Schueler17Punkte!$D$1=0,"",IF(Schueler17Punkte!$G6="","f",IF(Schueler17Punkte!$G6&gt;1,"f",Schueler17Punkte!$G6)))</f>
      </c>
      <c r="X10" s="153">
        <f>IF(Schueler18Punkte!$D$1=0,"",IF(Schueler18Punkte!$G6="","f",IF(Schueler18Punkte!$G6&gt;1,"f",Schueler18Punkte!$G6)))</f>
      </c>
      <c r="Y10" s="153">
        <f>IF(Schueler19Punkte!$D$1=0,"",IF(Schueler19Punkte!$G6="","f",IF(Schueler19Punkte!$G6&gt;1,"f",Schueler19Punkte!$G6)))</f>
      </c>
      <c r="Z10" s="153">
        <f>IF(Schueler20Punkte!$D$1=0,"",IF(Schueler20Punkte!$G6="","f",IF(Schueler20Punkte!$G6&gt;1,"f",Schueler20Punkte!$G6)))</f>
      </c>
      <c r="AA10" s="153">
        <f>IF(Schueler21Punkte!$D$1=0,"",IF(Schueler21Punkte!$G6="","f",IF(Schueler21Punkte!$G6&gt;1,"f",Schueler21Punkte!$G6)))</f>
      </c>
      <c r="AB10" s="153">
        <f>IF(Schueler22Punkte!$D$1=0,"",IF(Schueler22Punkte!$G6="","f",IF(Schueler22Punkte!$G6&gt;1,"f",Schueler22Punkte!$G6)))</f>
      </c>
      <c r="AC10" s="153">
        <f>IF(Schueler23Punkte!$D$1=0,"",IF(Schueler23Punkte!$G6="","f",IF(Schueler23Punkte!$G6&gt;1,"f",Schueler23Punkte!$G6)))</f>
      </c>
      <c r="AD10" s="153">
        <f>IF(Schueler24Punkte!$D$1=0,"",IF(Schueler24Punkte!$G6="","f",IF(Schueler24Punkte!$G6&gt;1,"f",Schueler24Punkte!$G6)))</f>
      </c>
      <c r="AE10" s="153">
        <f>IF(Schueler25Punkte!$D$1=0,"",IF(Schueler25Punkte!$G6="","f",IF(Schueler25Punkte!$G6&gt;1,"f",Schueler25Punkte!$G6)))</f>
      </c>
      <c r="AF10" s="153">
        <f>IF(Schueler26Punkte!$D$1=0,"",IF(Schueler26Punkte!$G6="","f",IF(Schueler26Punkte!$G6&gt;1,"f",Schueler26Punkte!$G6)))</f>
      </c>
      <c r="AG10" s="153">
        <f>IF(Schueler27Punkte!$D$1=0,"",IF(Schueler27Punkte!$G6="","f",IF(Schueler27Punkte!$G6&gt;1,"f",Schueler27Punkte!$G6)))</f>
      </c>
      <c r="AH10" s="153">
        <f>IF(Schueler28Punkte!$D$1=0,"",IF(Schueler28Punkte!$G6="","f",IF(Schueler28Punkte!$G6&gt;1,"f",Schueler28Punkte!$G6)))</f>
      </c>
      <c r="AI10" s="153">
        <f>IF(Schueler29Punkte!$D$1=0,"",IF(Schueler29Punkte!$G6="","f",IF(Schueler29Punkte!$G6&gt;1,"f",Schueler29Punkte!$G6)))</f>
      </c>
      <c r="AJ10" s="153">
        <f>IF(Schueler30Punkte!$D$1=0,"",IF(Schueler30Punkte!$G6="","f",IF(Schueler30Punkte!$G6&gt;1,"f",Schueler30Punkte!$G6)))</f>
      </c>
      <c r="AK10" s="197" t="e">
        <f>COUNTIF(G10:AJ10,1)/(COUNTIF(G10:AJ10,1)+COUNTIF(G10:AJ10,0))</f>
        <v>#DIV/0!</v>
      </c>
    </row>
    <row r="11" spans="1:37" ht="15">
      <c r="A11" s="154"/>
      <c r="B11" s="154"/>
      <c r="C11" s="169"/>
      <c r="D11" s="181"/>
      <c r="E11" s="171"/>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97"/>
    </row>
    <row r="12" spans="1:37" ht="15">
      <c r="A12" s="156">
        <v>4</v>
      </c>
      <c r="B12" s="167" t="s">
        <v>25</v>
      </c>
      <c r="C12" s="162"/>
      <c r="D12" s="163"/>
      <c r="E12" s="164"/>
      <c r="F12" s="155">
        <v>1</v>
      </c>
      <c r="G12" s="153">
        <f>IF(Schueler1Punkte!$D$1=0,"",IF(Schueler1Punkte!$G8="","f",IF(Schueler1Punkte!$G8&gt;1,"f",Schueler1Punkte!$G8)))</f>
      </c>
      <c r="H12" s="153">
        <f>IF(Schueler2Punkte!$D$1=0,"",IF(Schueler2Punkte!$G8="","f",IF(Schueler2Punkte!$G8&gt;1,"f",Schueler2Punkte!$G8)))</f>
      </c>
      <c r="I12" s="153">
        <f>IF(Schueler3Punkte!$D$1=0,"",IF(Schueler3Punkte!$G8="","f",IF(Schueler3Punkte!$G8&gt;1,"f",Schueler3Punkte!$G8)))</f>
      </c>
      <c r="J12" s="153">
        <f>IF(Schueler4Punkte!$D$1=0,"",IF(Schueler4Punkte!$G8="","f",IF(Schueler4Punkte!$G8&gt;1,"f",Schueler4Punkte!$G8)))</f>
      </c>
      <c r="K12" s="153">
        <f>IF(Schueler5Punkte!$D$1=0,"",IF(Schueler5Punkte!$G8="","f",IF(Schueler5Punkte!$G8&gt;1,"f",Schueler5Punkte!$G8)))</f>
      </c>
      <c r="L12" s="153">
        <f>IF(Schueler6Punkte!$D$1=0,"",IF(Schueler6Punkte!$G8="","f",IF(Schueler6Punkte!$G8&gt;1,"f",Schueler6Punkte!$G8)))</f>
      </c>
      <c r="M12" s="153">
        <f>IF(Schueler7Punkte!$D$1=0,"",IF(Schueler7Punkte!$G8="","f",IF(Schueler7Punkte!$G8&gt;1,"f",Schueler7Punkte!$G8)))</f>
      </c>
      <c r="N12" s="153">
        <f>IF(Schueler8Punkte!$D$1=0,"",IF(Schueler8Punkte!$G8="","f",IF(Schueler8Punkte!$G8&gt;1,"f",Schueler8Punkte!$G8)))</f>
      </c>
      <c r="O12" s="153">
        <f>IF(Schueler9Punkte!$D$1=0,"",IF(Schueler9Punkte!$G8="","f",IF(Schueler9Punkte!$G8&gt;1,"f",Schueler9Punkte!$G8)))</f>
      </c>
      <c r="P12" s="153">
        <f>IF(Schueler10Punkte!$D$1=0,"",IF(Schueler10Punkte!$G8="","f",IF(Schueler10Punkte!$G8&gt;1,"f",Schueler10Punkte!$G8)))</f>
      </c>
      <c r="Q12" s="153">
        <f>IF(Schueler11Punkte!$D$1=0,"",IF(Schueler11Punkte!$G8="","f",IF(Schueler11Punkte!$G8&gt;1,"f",Schueler11Punkte!$G8)))</f>
      </c>
      <c r="R12" s="153">
        <f>IF(Schueler12Punkte!$D$1=0,"",IF(Schueler12Punkte!$G8="","f",IF(Schueler12Punkte!$G8&gt;1,"f",Schueler12Punkte!$G8)))</f>
      </c>
      <c r="S12" s="153">
        <f>IF(Schueler13Punkte!$D$1=0,"",IF(Schueler13Punkte!$G8="","f",IF(Schueler13Punkte!$G8&gt;1,"f",Schueler13Punkte!$G8)))</f>
      </c>
      <c r="T12" s="153">
        <f>IF(Schueler14Punkte!$D$1=0,"",IF(Schueler14Punkte!$G8="","f",IF(Schueler14Punkte!$G8&gt;1,"f",Schueler14Punkte!$G8)))</f>
      </c>
      <c r="U12" s="153">
        <f>IF(Schueler15Punkte!$D$1=0,"",IF(Schueler15Punkte!$G8="","f",IF(Schueler15Punkte!$G8&gt;1,"f",Schueler15Punkte!$G8)))</f>
      </c>
      <c r="V12" s="153">
        <f>IF(Schueler16Punkte!$D$1=0,"",IF(Schueler16Punkte!$G8="","f",IF(Schueler16Punkte!$G8&gt;1,"f",Schueler16Punkte!$G8)))</f>
      </c>
      <c r="W12" s="153">
        <f>IF(Schueler17Punkte!$D$1=0,"",IF(Schueler17Punkte!$G8="","f",IF(Schueler17Punkte!$G8&gt;1,"f",Schueler17Punkte!$G8)))</f>
      </c>
      <c r="X12" s="153">
        <f>IF(Schueler18Punkte!$D$1=0,"",IF(Schueler18Punkte!$G8="","f",IF(Schueler18Punkte!$G8&gt;1,"f",Schueler18Punkte!$G8)))</f>
      </c>
      <c r="Y12" s="153">
        <f>IF(Schueler19Punkte!$D$1=0,"",IF(Schueler19Punkte!$G8="","f",IF(Schueler19Punkte!$G8&gt;1,"f",Schueler19Punkte!$G8)))</f>
      </c>
      <c r="Z12" s="153">
        <f>IF(Schueler20Punkte!$D$1=0,"",IF(Schueler20Punkte!$G8="","f",IF(Schueler20Punkte!$G8&gt;1,"f",Schueler20Punkte!$G8)))</f>
      </c>
      <c r="AA12" s="153">
        <f>IF(Schueler21Punkte!$D$1=0,"",IF(Schueler21Punkte!$G8="","f",IF(Schueler21Punkte!$G8&gt;1,"f",Schueler21Punkte!$G8)))</f>
      </c>
      <c r="AB12" s="153">
        <f>IF(Schueler22Punkte!$D$1=0,"",IF(Schueler22Punkte!$G8="","f",IF(Schueler22Punkte!$G8&gt;1,"f",Schueler22Punkte!$G8)))</f>
      </c>
      <c r="AC12" s="153">
        <f>IF(Schueler23Punkte!$D$1=0,"",IF(Schueler23Punkte!$G8="","f",IF(Schueler23Punkte!$G8&gt;1,"f",Schueler23Punkte!$G8)))</f>
      </c>
      <c r="AD12" s="153">
        <f>IF(Schueler24Punkte!$D$1=0,"",IF(Schueler24Punkte!$G8="","f",IF(Schueler24Punkte!$G8&gt;1,"f",Schueler24Punkte!$G8)))</f>
      </c>
      <c r="AE12" s="153">
        <f>IF(Schueler25Punkte!$D$1=0,"",IF(Schueler25Punkte!$G8="","f",IF(Schueler25Punkte!$G8&gt;1,"f",Schueler25Punkte!$G8)))</f>
      </c>
      <c r="AF12" s="153">
        <f>IF(Schueler26Punkte!$D$1=0,"",IF(Schueler26Punkte!$G8="","f",IF(Schueler26Punkte!$G8&gt;1,"f",Schueler26Punkte!$G8)))</f>
      </c>
      <c r="AG12" s="153">
        <f>IF(Schueler27Punkte!$D$1=0,"",IF(Schueler27Punkte!$G8="","f",IF(Schueler27Punkte!$G8&gt;1,"f",Schueler27Punkte!$G8)))</f>
      </c>
      <c r="AH12" s="153">
        <f>IF(Schueler28Punkte!$D$1=0,"",IF(Schueler28Punkte!$G8="","f",IF(Schueler28Punkte!$G8&gt;1,"f",Schueler28Punkte!$G8)))</f>
      </c>
      <c r="AI12" s="153">
        <f>IF(Schueler29Punkte!$D$1=0,"",IF(Schueler29Punkte!$G8="","f",IF(Schueler29Punkte!$G8&gt;1,"f",Schueler29Punkte!$G8)))</f>
      </c>
      <c r="AJ12" s="153">
        <f>IF(Schueler30Punkte!$D$1=0,"",IF(Schueler30Punkte!$G8="","f",IF(Schueler30Punkte!$G8&gt;1,"f",Schueler30Punkte!$G8)))</f>
      </c>
      <c r="AK12" s="197" t="e">
        <f>COUNTIF(G12:AJ12,1)/(COUNTIF(G12:AJ12,1)+COUNTIF(G12:AJ12,0))</f>
        <v>#DIV/0!</v>
      </c>
    </row>
    <row r="13" spans="1:37" ht="15">
      <c r="A13" s="154"/>
      <c r="B13" s="154"/>
      <c r="C13" s="169"/>
      <c r="D13" s="181"/>
      <c r="E13" s="171"/>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97"/>
    </row>
    <row r="14" spans="1:37" ht="15">
      <c r="A14" s="156">
        <v>5</v>
      </c>
      <c r="B14" s="167" t="s">
        <v>26</v>
      </c>
      <c r="C14" s="162"/>
      <c r="D14" s="163"/>
      <c r="E14" s="164"/>
      <c r="F14" s="155">
        <v>1</v>
      </c>
      <c r="G14" s="153">
        <f>IF(Schueler1Punkte!$D$1=0,"",IF(Schueler1Punkte!$G10="","f",IF(Schueler1Punkte!$G10&gt;1,"f",Schueler1Punkte!$G10)))</f>
      </c>
      <c r="H14" s="153">
        <f>IF(Schueler2Punkte!$D$1=0,"",IF(Schueler2Punkte!$G10="","f",IF(Schueler2Punkte!$G10&gt;1,"f",Schueler2Punkte!$G10)))</f>
      </c>
      <c r="I14" s="153">
        <f>IF(Schueler3Punkte!$D$1=0,"",IF(Schueler3Punkte!$G10="","f",IF(Schueler3Punkte!$G10&gt;1,"f",Schueler3Punkte!$G10)))</f>
      </c>
      <c r="J14" s="153">
        <f>IF(Schueler4Punkte!$D$1=0,"",IF(Schueler4Punkte!$G10="","f",IF(Schueler4Punkte!$G10&gt;1,"f",Schueler4Punkte!$G10)))</f>
      </c>
      <c r="K14" s="153">
        <f>IF(Schueler5Punkte!$D$1=0,"",IF(Schueler5Punkte!$G10="","f",IF(Schueler5Punkte!$G10&gt;1,"f",Schueler5Punkte!$G10)))</f>
      </c>
      <c r="L14" s="153">
        <f>IF(Schueler6Punkte!$D$1=0,"",IF(Schueler6Punkte!$G10="","f",IF(Schueler6Punkte!$G10&gt;1,"f",Schueler6Punkte!$G10)))</f>
      </c>
      <c r="M14" s="153">
        <f>IF(Schueler7Punkte!$D$1=0,"",IF(Schueler7Punkte!$G10="","f",IF(Schueler7Punkte!$G10&gt;1,"f",Schueler7Punkte!$G10)))</f>
      </c>
      <c r="N14" s="153">
        <f>IF(Schueler8Punkte!$D$1=0,"",IF(Schueler8Punkte!$G10="","f",IF(Schueler8Punkte!$G10&gt;1,"f",Schueler8Punkte!$G10)))</f>
      </c>
      <c r="O14" s="153">
        <f>IF(Schueler9Punkte!$D$1=0,"",IF(Schueler9Punkte!$G10="","f",IF(Schueler9Punkte!$G10&gt;1,"f",Schueler9Punkte!$G10)))</f>
      </c>
      <c r="P14" s="153">
        <f>IF(Schueler10Punkte!$D$1=0,"",IF(Schueler10Punkte!$G10="","f",IF(Schueler10Punkte!$G10&gt;1,"f",Schueler10Punkte!$G10)))</f>
      </c>
      <c r="Q14" s="153">
        <f>IF(Schueler11Punkte!$D$1=0,"",IF(Schueler11Punkte!$G10="","f",IF(Schueler11Punkte!$G10&gt;1,"f",Schueler11Punkte!$G10)))</f>
      </c>
      <c r="R14" s="153">
        <f>IF(Schueler12Punkte!$D$1=0,"",IF(Schueler12Punkte!$G10="","f",IF(Schueler12Punkte!$G10&gt;1,"f",Schueler12Punkte!$G10)))</f>
      </c>
      <c r="S14" s="153">
        <f>IF(Schueler13Punkte!$D$1=0,"",IF(Schueler13Punkte!$G10="","f",IF(Schueler13Punkte!$G10&gt;1,"f",Schueler13Punkte!$G10)))</f>
      </c>
      <c r="T14" s="153">
        <f>IF(Schueler14Punkte!$D$1=0,"",IF(Schueler14Punkte!$G10="","f",IF(Schueler14Punkte!$G10&gt;1,"f",Schueler14Punkte!$G10)))</f>
      </c>
      <c r="U14" s="153">
        <f>IF(Schueler15Punkte!$D$1=0,"",IF(Schueler15Punkte!$G10="","f",IF(Schueler15Punkte!$G10&gt;1,"f",Schueler15Punkte!$G10)))</f>
      </c>
      <c r="V14" s="153">
        <f>IF(Schueler16Punkte!$D$1=0,"",IF(Schueler16Punkte!$G10="","f",IF(Schueler16Punkte!$G10&gt;1,"f",Schueler16Punkte!$G10)))</f>
      </c>
      <c r="W14" s="153">
        <f>IF(Schueler17Punkte!$D$1=0,"",IF(Schueler17Punkte!$G10="","f",IF(Schueler17Punkte!$G10&gt;1,"f",Schueler17Punkte!$G10)))</f>
      </c>
      <c r="X14" s="153">
        <f>IF(Schueler18Punkte!$D$1=0,"",IF(Schueler18Punkte!$G10="","f",IF(Schueler18Punkte!$G10&gt;1,"f",Schueler18Punkte!$G10)))</f>
      </c>
      <c r="Y14" s="153">
        <f>IF(Schueler19Punkte!$D$1=0,"",IF(Schueler19Punkte!$G10="","f",IF(Schueler19Punkte!$G10&gt;1,"f",Schueler19Punkte!$G10)))</f>
      </c>
      <c r="Z14" s="153">
        <f>IF(Schueler20Punkte!$D$1=0,"",IF(Schueler20Punkte!$G10="","f",IF(Schueler20Punkte!$G10&gt;1,"f",Schueler20Punkte!$G10)))</f>
      </c>
      <c r="AA14" s="153">
        <f>IF(Schueler21Punkte!$D$1=0,"",IF(Schueler21Punkte!$G10="","f",IF(Schueler21Punkte!$G10&gt;1,"f",Schueler21Punkte!$G10)))</f>
      </c>
      <c r="AB14" s="153">
        <f>IF(Schueler22Punkte!$D$1=0,"",IF(Schueler22Punkte!$G10="","f",IF(Schueler22Punkte!$G10&gt;1,"f",Schueler22Punkte!$G10)))</f>
      </c>
      <c r="AC14" s="153">
        <f>IF(Schueler23Punkte!$D$1=0,"",IF(Schueler23Punkte!$G10="","f",IF(Schueler23Punkte!$G10&gt;1,"f",Schueler23Punkte!$G10)))</f>
      </c>
      <c r="AD14" s="153">
        <f>IF(Schueler24Punkte!$D$1=0,"",IF(Schueler24Punkte!$G10="","f",IF(Schueler24Punkte!$G10&gt;1,"f",Schueler24Punkte!$G10)))</f>
      </c>
      <c r="AE14" s="153">
        <f>IF(Schueler25Punkte!$D$1=0,"",IF(Schueler25Punkte!$G10="","f",IF(Schueler25Punkte!$G10&gt;1,"f",Schueler25Punkte!$G10)))</f>
      </c>
      <c r="AF14" s="153">
        <f>IF(Schueler26Punkte!$D$1=0,"",IF(Schueler26Punkte!$G10="","f",IF(Schueler26Punkte!$G10&gt;1,"f",Schueler26Punkte!$G10)))</f>
      </c>
      <c r="AG14" s="153">
        <f>IF(Schueler27Punkte!$D$1=0,"",IF(Schueler27Punkte!$G10="","f",IF(Schueler27Punkte!$G10&gt;1,"f",Schueler27Punkte!$G10)))</f>
      </c>
      <c r="AH14" s="153">
        <f>IF(Schueler28Punkte!$D$1=0,"",IF(Schueler28Punkte!$G10="","f",IF(Schueler28Punkte!$G10&gt;1,"f",Schueler28Punkte!$G10)))</f>
      </c>
      <c r="AI14" s="153">
        <f>IF(Schueler29Punkte!$D$1=0,"",IF(Schueler29Punkte!$G10="","f",IF(Schueler29Punkte!$G10&gt;1,"f",Schueler29Punkte!$G10)))</f>
      </c>
      <c r="AJ14" s="153">
        <f>IF(Schueler30Punkte!$D$1=0,"",IF(Schueler30Punkte!$G10="","f",IF(Schueler30Punkte!$G10&gt;1,"f",Schueler30Punkte!$G10)))</f>
      </c>
      <c r="AK14" s="197" t="e">
        <f>COUNTIF(G14:AJ14,1)/(COUNTIF(G14:AJ14,1)+COUNTIF(G14:AJ14,0))</f>
        <v>#DIV/0!</v>
      </c>
    </row>
    <row r="15" spans="1:37" ht="15">
      <c r="A15" s="154"/>
      <c r="B15" s="154"/>
      <c r="C15" s="169"/>
      <c r="D15" s="181"/>
      <c r="E15" s="171"/>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97"/>
    </row>
    <row r="16" spans="1:37" ht="15">
      <c r="A16" s="156">
        <v>6</v>
      </c>
      <c r="B16" s="167" t="s">
        <v>27</v>
      </c>
      <c r="C16" s="162"/>
      <c r="D16" s="163"/>
      <c r="E16" s="164"/>
      <c r="F16" s="155">
        <v>1</v>
      </c>
      <c r="G16" s="153">
        <f>IF(Schueler1Punkte!$D$1=0,"",IF(Schueler1Punkte!$G12="","f",IF(Schueler1Punkte!$G12&gt;1,"f",Schueler1Punkte!$G12)))</f>
      </c>
      <c r="H16" s="153">
        <f>IF(Schueler2Punkte!$D$1=0,"",IF(Schueler2Punkte!$G12="","f",IF(Schueler2Punkte!$G12&gt;1,"f",Schueler2Punkte!$G12)))</f>
      </c>
      <c r="I16" s="153">
        <f>IF(Schueler3Punkte!$D$1=0,"",IF(Schueler3Punkte!$G12="","f",IF(Schueler3Punkte!$G12&gt;1,"f",Schueler3Punkte!$G12)))</f>
      </c>
      <c r="J16" s="153">
        <f>IF(Schueler4Punkte!$D$1=0,"",IF(Schueler4Punkte!$G12="","f",IF(Schueler4Punkte!$G12&gt;1,"f",Schueler4Punkte!$G12)))</f>
      </c>
      <c r="K16" s="153">
        <f>IF(Schueler5Punkte!$D$1=0,"",IF(Schueler5Punkte!$G12="","f",IF(Schueler5Punkte!$G12&gt;1,"f",Schueler5Punkte!$G12)))</f>
      </c>
      <c r="L16" s="153">
        <f>IF(Schueler6Punkte!$D$1=0,"",IF(Schueler6Punkte!$G12="","f",IF(Schueler6Punkte!$G12&gt;1,"f",Schueler6Punkte!$G12)))</f>
      </c>
      <c r="M16" s="153">
        <f>IF(Schueler7Punkte!$D$1=0,"",IF(Schueler7Punkte!$G12="","f",IF(Schueler7Punkte!$G12&gt;1,"f",Schueler7Punkte!$G12)))</f>
      </c>
      <c r="N16" s="153">
        <f>IF(Schueler8Punkte!$D$1=0,"",IF(Schueler8Punkte!$G12="","f",IF(Schueler8Punkte!$G12&gt;1,"f",Schueler8Punkte!$G12)))</f>
      </c>
      <c r="O16" s="153">
        <f>IF(Schueler9Punkte!$D$1=0,"",IF(Schueler9Punkte!$G12="","f",IF(Schueler9Punkte!$G12&gt;1,"f",Schueler9Punkte!$G12)))</f>
      </c>
      <c r="P16" s="153">
        <f>IF(Schueler10Punkte!$D$1=0,"",IF(Schueler10Punkte!$G12="","f",IF(Schueler10Punkte!$G12&gt;1,"f",Schueler10Punkte!$G12)))</f>
      </c>
      <c r="Q16" s="153">
        <f>IF(Schueler11Punkte!$D$1=0,"",IF(Schueler11Punkte!$G12="","f",IF(Schueler11Punkte!$G12&gt;1,"f",Schueler11Punkte!$G12)))</f>
      </c>
      <c r="R16" s="153">
        <f>IF(Schueler12Punkte!$D$1=0,"",IF(Schueler12Punkte!$G12="","f",IF(Schueler12Punkte!$G12&gt;1,"f",Schueler12Punkte!$G12)))</f>
      </c>
      <c r="S16" s="153">
        <f>IF(Schueler13Punkte!$D$1=0,"",IF(Schueler13Punkte!$G12="","f",IF(Schueler13Punkte!$G12&gt;1,"f",Schueler13Punkte!$G12)))</f>
      </c>
      <c r="T16" s="153">
        <f>IF(Schueler14Punkte!$D$1=0,"",IF(Schueler14Punkte!$G12="","f",IF(Schueler14Punkte!$G12&gt;1,"f",Schueler14Punkte!$G12)))</f>
      </c>
      <c r="U16" s="153">
        <f>IF(Schueler15Punkte!$D$1=0,"",IF(Schueler15Punkte!$G12="","f",IF(Schueler15Punkte!$G12&gt;1,"f",Schueler15Punkte!$G12)))</f>
      </c>
      <c r="V16" s="153">
        <f>IF(Schueler16Punkte!$D$1=0,"",IF(Schueler16Punkte!$G12="","f",IF(Schueler16Punkte!$G12&gt;1,"f",Schueler16Punkte!$G12)))</f>
      </c>
      <c r="W16" s="153">
        <f>IF(Schueler17Punkte!$D$1=0,"",IF(Schueler17Punkte!$G12="","f",IF(Schueler17Punkte!$G12&gt;1,"f",Schueler17Punkte!$G12)))</f>
      </c>
      <c r="X16" s="153">
        <f>IF(Schueler18Punkte!$D$1=0,"",IF(Schueler18Punkte!$G12="","f",IF(Schueler18Punkte!$G12&gt;1,"f",Schueler18Punkte!$G12)))</f>
      </c>
      <c r="Y16" s="153">
        <f>IF(Schueler19Punkte!$D$1=0,"",IF(Schueler19Punkte!$G12="","f",IF(Schueler19Punkte!$G12&gt;1,"f",Schueler19Punkte!$G12)))</f>
      </c>
      <c r="Z16" s="153">
        <f>IF(Schueler20Punkte!$D$1=0,"",IF(Schueler20Punkte!$G12="","f",IF(Schueler20Punkte!$G12&gt;1,"f",Schueler20Punkte!$G12)))</f>
      </c>
      <c r="AA16" s="153">
        <f>IF(Schueler21Punkte!$D$1=0,"",IF(Schueler21Punkte!$G12="","f",IF(Schueler21Punkte!$G12&gt;1,"f",Schueler21Punkte!$G12)))</f>
      </c>
      <c r="AB16" s="153">
        <f>IF(Schueler22Punkte!$D$1=0,"",IF(Schueler22Punkte!$G12="","f",IF(Schueler22Punkte!$G12&gt;1,"f",Schueler22Punkte!$G12)))</f>
      </c>
      <c r="AC16" s="153">
        <f>IF(Schueler23Punkte!$D$1=0,"",IF(Schueler23Punkte!$G12="","f",IF(Schueler23Punkte!$G12&gt;1,"f",Schueler23Punkte!$G12)))</f>
      </c>
      <c r="AD16" s="153">
        <f>IF(Schueler24Punkte!$D$1=0,"",IF(Schueler24Punkte!$G12="","f",IF(Schueler24Punkte!$G12&gt;1,"f",Schueler24Punkte!$G12)))</f>
      </c>
      <c r="AE16" s="153">
        <f>IF(Schueler25Punkte!$D$1=0,"",IF(Schueler25Punkte!$G12="","f",IF(Schueler25Punkte!$G12&gt;1,"f",Schueler25Punkte!$G12)))</f>
      </c>
      <c r="AF16" s="153">
        <f>IF(Schueler26Punkte!$D$1=0,"",IF(Schueler26Punkte!$G12="","f",IF(Schueler26Punkte!$G12&gt;1,"f",Schueler26Punkte!$G12)))</f>
      </c>
      <c r="AG16" s="153">
        <f>IF(Schueler27Punkte!$D$1=0,"",IF(Schueler27Punkte!$G12="","f",IF(Schueler27Punkte!$G12&gt;1,"f",Schueler27Punkte!$G12)))</f>
      </c>
      <c r="AH16" s="153">
        <f>IF(Schueler28Punkte!$D$1=0,"",IF(Schueler28Punkte!$G12="","f",IF(Schueler28Punkte!$G12&gt;1,"f",Schueler28Punkte!$G12)))</f>
      </c>
      <c r="AI16" s="153">
        <f>IF(Schueler29Punkte!$D$1=0,"",IF(Schueler29Punkte!$G12="","f",IF(Schueler29Punkte!$G12&gt;1,"f",Schueler29Punkte!$G12)))</f>
      </c>
      <c r="AJ16" s="153">
        <f>IF(Schueler30Punkte!$D$1=0,"",IF(Schueler30Punkte!$G12="","f",IF(Schueler30Punkte!$G12&gt;1,"f",Schueler30Punkte!$G12)))</f>
      </c>
      <c r="AK16" s="197" t="e">
        <f>COUNTIF(G16:AJ16,1)/(COUNTIF(G16:AJ16,1)+COUNTIF(G16:AJ16,0))</f>
        <v>#DIV/0!</v>
      </c>
    </row>
    <row r="17" spans="1:37" ht="15">
      <c r="A17" s="154"/>
      <c r="B17" s="154"/>
      <c r="C17" s="169"/>
      <c r="D17" s="181"/>
      <c r="E17" s="171"/>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97"/>
    </row>
    <row r="18" spans="1:37" ht="15">
      <c r="A18" s="156">
        <v>7</v>
      </c>
      <c r="B18" s="167" t="s">
        <v>28</v>
      </c>
      <c r="C18" s="162"/>
      <c r="D18" s="163"/>
      <c r="E18" s="164"/>
      <c r="F18" s="155">
        <v>1</v>
      </c>
      <c r="G18" s="153">
        <f>IF(Schueler1Punkte!$D$1=0,"",IF(Schueler1Punkte!$G14="","f",IF(Schueler1Punkte!$G14&gt;1,"f",Schueler1Punkte!$G14)))</f>
      </c>
      <c r="H18" s="153">
        <f>IF(Schueler2Punkte!$D$1=0,"",IF(Schueler2Punkte!$G14="","f",IF(Schueler2Punkte!$G14&gt;1,"f",Schueler2Punkte!$G14)))</f>
      </c>
      <c r="I18" s="153">
        <f>IF(Schueler3Punkte!$D$1=0,"",IF(Schueler3Punkte!$G14="","f",IF(Schueler3Punkte!$G14&gt;1,"f",Schueler3Punkte!$G14)))</f>
      </c>
      <c r="J18" s="153">
        <f>IF(Schueler4Punkte!$D$1=0,"",IF(Schueler4Punkte!$G14="","f",IF(Schueler4Punkte!$G14&gt;1,"f",Schueler4Punkte!$G14)))</f>
      </c>
      <c r="K18" s="153">
        <f>IF(Schueler5Punkte!$D$1=0,"",IF(Schueler5Punkte!$G14="","f",IF(Schueler5Punkte!$G14&gt;1,"f",Schueler5Punkte!$G14)))</f>
      </c>
      <c r="L18" s="153">
        <f>IF(Schueler6Punkte!$D$1=0,"",IF(Schueler6Punkte!$G14="","f",IF(Schueler6Punkte!$G14&gt;1,"f",Schueler6Punkte!$G14)))</f>
      </c>
      <c r="M18" s="153">
        <f>IF(Schueler7Punkte!$D$1=0,"",IF(Schueler7Punkte!$G14="","f",IF(Schueler7Punkte!$G14&gt;1,"f",Schueler7Punkte!$G14)))</f>
      </c>
      <c r="N18" s="153">
        <f>IF(Schueler8Punkte!$D$1=0,"",IF(Schueler8Punkte!$G14="","f",IF(Schueler8Punkte!$G14&gt;1,"f",Schueler8Punkte!$G14)))</f>
      </c>
      <c r="O18" s="153">
        <f>IF(Schueler9Punkte!$D$1=0,"",IF(Schueler9Punkte!$G14="","f",IF(Schueler9Punkte!$G14&gt;1,"f",Schueler9Punkte!$G14)))</f>
      </c>
      <c r="P18" s="153">
        <f>IF(Schueler10Punkte!$D$1=0,"",IF(Schueler10Punkte!$G14="","f",IF(Schueler10Punkte!$G14&gt;1,"f",Schueler10Punkte!$G14)))</f>
      </c>
      <c r="Q18" s="153">
        <f>IF(Schueler11Punkte!$D$1=0,"",IF(Schueler11Punkte!$G14="","f",IF(Schueler11Punkte!$G14&gt;1,"f",Schueler11Punkte!$G14)))</f>
      </c>
      <c r="R18" s="153">
        <f>IF(Schueler12Punkte!$D$1=0,"",IF(Schueler12Punkte!$G14="","f",IF(Schueler12Punkte!$G14&gt;1,"f",Schueler12Punkte!$G14)))</f>
      </c>
      <c r="S18" s="153">
        <f>IF(Schueler13Punkte!$D$1=0,"",IF(Schueler13Punkte!$G14="","f",IF(Schueler13Punkte!$G14&gt;1,"f",Schueler13Punkte!$G14)))</f>
      </c>
      <c r="T18" s="153">
        <f>IF(Schueler14Punkte!$D$1=0,"",IF(Schueler14Punkte!$G14="","f",IF(Schueler14Punkte!$G14&gt;1,"f",Schueler14Punkte!$G14)))</f>
      </c>
      <c r="U18" s="153">
        <f>IF(Schueler15Punkte!$D$1=0,"",IF(Schueler15Punkte!$G14="","f",IF(Schueler15Punkte!$G14&gt;1,"f",Schueler15Punkte!$G14)))</f>
      </c>
      <c r="V18" s="153">
        <f>IF(Schueler16Punkte!$D$1=0,"",IF(Schueler16Punkte!$G14="","f",IF(Schueler16Punkte!$G14&gt;1,"f",Schueler16Punkte!$G14)))</f>
      </c>
      <c r="W18" s="153">
        <f>IF(Schueler17Punkte!$D$1=0,"",IF(Schueler17Punkte!$G14="","f",IF(Schueler17Punkte!$G14&gt;1,"f",Schueler17Punkte!$G14)))</f>
      </c>
      <c r="X18" s="153">
        <f>IF(Schueler18Punkte!$D$1=0,"",IF(Schueler18Punkte!$G14="","f",IF(Schueler18Punkte!$G14&gt;1,"f",Schueler18Punkte!$G14)))</f>
      </c>
      <c r="Y18" s="153">
        <f>IF(Schueler19Punkte!$D$1=0,"",IF(Schueler19Punkte!$G14="","f",IF(Schueler19Punkte!$G14&gt;1,"f",Schueler19Punkte!$G14)))</f>
      </c>
      <c r="Z18" s="153">
        <f>IF(Schueler20Punkte!$D$1=0,"",IF(Schueler20Punkte!$G14="","f",IF(Schueler20Punkte!$G14&gt;1,"f",Schueler20Punkte!$G14)))</f>
      </c>
      <c r="AA18" s="153">
        <f>IF(Schueler21Punkte!$D$1=0,"",IF(Schueler21Punkte!$G14="","f",IF(Schueler21Punkte!$G14&gt;1,"f",Schueler21Punkte!$G14)))</f>
      </c>
      <c r="AB18" s="153">
        <f>IF(Schueler22Punkte!$D$1=0,"",IF(Schueler22Punkte!$G14="","f",IF(Schueler22Punkte!$G14&gt;1,"f",Schueler22Punkte!$G14)))</f>
      </c>
      <c r="AC18" s="153">
        <f>IF(Schueler23Punkte!$D$1=0,"",IF(Schueler23Punkte!$G14="","f",IF(Schueler23Punkte!$G14&gt;1,"f",Schueler23Punkte!$G14)))</f>
      </c>
      <c r="AD18" s="153">
        <f>IF(Schueler24Punkte!$D$1=0,"",IF(Schueler24Punkte!$G14="","f",IF(Schueler24Punkte!$G14&gt;1,"f",Schueler24Punkte!$G14)))</f>
      </c>
      <c r="AE18" s="153">
        <f>IF(Schueler25Punkte!$D$1=0,"",IF(Schueler25Punkte!$G14="","f",IF(Schueler25Punkte!$G14&gt;1,"f",Schueler25Punkte!$G14)))</f>
      </c>
      <c r="AF18" s="153">
        <f>IF(Schueler26Punkte!$D$1=0,"",IF(Schueler26Punkte!$G14="","f",IF(Schueler26Punkte!$G14&gt;1,"f",Schueler26Punkte!$G14)))</f>
      </c>
      <c r="AG18" s="153">
        <f>IF(Schueler27Punkte!$D$1=0,"",IF(Schueler27Punkte!$G14="","f",IF(Schueler27Punkte!$G14&gt;1,"f",Schueler27Punkte!$G14)))</f>
      </c>
      <c r="AH18" s="153">
        <f>IF(Schueler28Punkte!$D$1=0,"",IF(Schueler28Punkte!$G14="","f",IF(Schueler28Punkte!$G14&gt;1,"f",Schueler28Punkte!$G14)))</f>
      </c>
      <c r="AI18" s="153">
        <f>IF(Schueler29Punkte!$D$1=0,"",IF(Schueler29Punkte!$G14="","f",IF(Schueler29Punkte!$G14&gt;1,"f",Schueler29Punkte!$G14)))</f>
      </c>
      <c r="AJ18" s="153">
        <f>IF(Schueler30Punkte!$D$1=0,"",IF(Schueler30Punkte!$G14="","f",IF(Schueler30Punkte!$G14&gt;1,"f",Schueler30Punkte!$G14)))</f>
      </c>
      <c r="AK18" s="197" t="e">
        <f>COUNTIF(G18:AJ18,1)/(COUNTIF(G18:AJ18,1)+COUNTIF(G18:AJ18,0))</f>
        <v>#DIV/0!</v>
      </c>
    </row>
    <row r="19" spans="1:37" ht="15">
      <c r="A19" s="154"/>
      <c r="B19" s="154"/>
      <c r="C19" s="169"/>
      <c r="D19" s="181"/>
      <c r="E19" s="171"/>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97"/>
    </row>
    <row r="20" spans="1:37" ht="15">
      <c r="A20" s="156">
        <v>8</v>
      </c>
      <c r="B20" s="167" t="s">
        <v>29</v>
      </c>
      <c r="C20" s="162"/>
      <c r="D20" s="163"/>
      <c r="E20" s="164"/>
      <c r="F20" s="155">
        <v>1</v>
      </c>
      <c r="G20" s="153">
        <f>IF(Schueler1Punkte!$D$1=0,"",IF(Schueler1Punkte!$G16="","f",IF(Schueler1Punkte!$G16&gt;1,"f",Schueler1Punkte!$G16)))</f>
      </c>
      <c r="H20" s="153">
        <f>IF(Schueler2Punkte!$D$1=0,"",IF(Schueler2Punkte!$G16="","f",IF(Schueler2Punkte!$G16&gt;1,"f",Schueler2Punkte!$G16)))</f>
      </c>
      <c r="I20" s="153">
        <f>IF(Schueler3Punkte!$D$1=0,"",IF(Schueler3Punkte!$G16="","f",IF(Schueler3Punkte!$G16&gt;1,"f",Schueler3Punkte!$G16)))</f>
      </c>
      <c r="J20" s="153">
        <f>IF(Schueler4Punkte!$D$1=0,"",IF(Schueler4Punkte!$G16="","f",IF(Schueler4Punkte!$G16&gt;1,"f",Schueler4Punkte!$G16)))</f>
      </c>
      <c r="K20" s="153">
        <f>IF(Schueler5Punkte!$D$1=0,"",IF(Schueler5Punkte!$G16="","f",IF(Schueler5Punkte!$G16&gt;1,"f",Schueler5Punkte!$G16)))</f>
      </c>
      <c r="L20" s="153">
        <f>IF(Schueler6Punkte!$D$1=0,"",IF(Schueler6Punkte!$G16="","f",IF(Schueler6Punkte!$G16&gt;1,"f",Schueler6Punkte!$G16)))</f>
      </c>
      <c r="M20" s="153">
        <f>IF(Schueler7Punkte!$D$1=0,"",IF(Schueler7Punkte!$G16="","f",IF(Schueler7Punkte!$G16&gt;1,"f",Schueler7Punkte!$G16)))</f>
      </c>
      <c r="N20" s="153">
        <f>IF(Schueler8Punkte!$D$1=0,"",IF(Schueler8Punkte!$G16="","f",IF(Schueler8Punkte!$G16&gt;1,"f",Schueler8Punkte!$G16)))</f>
      </c>
      <c r="O20" s="153">
        <f>IF(Schueler9Punkte!$D$1=0,"",IF(Schueler9Punkte!$G16="","f",IF(Schueler9Punkte!$G16&gt;1,"f",Schueler9Punkte!$G16)))</f>
      </c>
      <c r="P20" s="153">
        <f>IF(Schueler10Punkte!$D$1=0,"",IF(Schueler10Punkte!$G16="","f",IF(Schueler10Punkte!$G16&gt;1,"f",Schueler10Punkte!$G16)))</f>
      </c>
      <c r="Q20" s="153">
        <f>IF(Schueler11Punkte!$D$1=0,"",IF(Schueler11Punkte!$G16="","f",IF(Schueler11Punkte!$G16&gt;1,"f",Schueler11Punkte!$G16)))</f>
      </c>
      <c r="R20" s="153">
        <f>IF(Schueler12Punkte!$D$1=0,"",IF(Schueler12Punkte!$G16="","f",IF(Schueler12Punkte!$G16&gt;1,"f",Schueler12Punkte!$G16)))</f>
      </c>
      <c r="S20" s="153">
        <f>IF(Schueler13Punkte!$D$1=0,"",IF(Schueler13Punkte!$G16="","f",IF(Schueler13Punkte!$G16&gt;1,"f",Schueler13Punkte!$G16)))</f>
      </c>
      <c r="T20" s="153">
        <f>IF(Schueler14Punkte!$D$1=0,"",IF(Schueler14Punkte!$G16="","f",IF(Schueler14Punkte!$G16&gt;1,"f",Schueler14Punkte!$G16)))</f>
      </c>
      <c r="U20" s="153">
        <f>IF(Schueler15Punkte!$D$1=0,"",IF(Schueler15Punkte!$G16="","f",IF(Schueler15Punkte!$G16&gt;1,"f",Schueler15Punkte!$G16)))</f>
      </c>
      <c r="V20" s="153">
        <f>IF(Schueler16Punkte!$D$1=0,"",IF(Schueler16Punkte!$G16="","f",IF(Schueler16Punkte!$G16&gt;1,"f",Schueler16Punkte!$G16)))</f>
      </c>
      <c r="W20" s="153">
        <f>IF(Schueler17Punkte!$D$1=0,"",IF(Schueler17Punkte!$G16="","f",IF(Schueler17Punkte!$G16&gt;1,"f",Schueler17Punkte!$G16)))</f>
      </c>
      <c r="X20" s="153">
        <f>IF(Schueler18Punkte!$D$1=0,"",IF(Schueler18Punkte!$G16="","f",IF(Schueler18Punkte!$G16&gt;1,"f",Schueler18Punkte!$G16)))</f>
      </c>
      <c r="Y20" s="153">
        <f>IF(Schueler19Punkte!$D$1=0,"",IF(Schueler19Punkte!$G16="","f",IF(Schueler19Punkte!$G16&gt;1,"f",Schueler19Punkte!$G16)))</f>
      </c>
      <c r="Z20" s="153">
        <f>IF(Schueler20Punkte!$D$1=0,"",IF(Schueler20Punkte!$G16="","f",IF(Schueler20Punkte!$G16&gt;1,"f",Schueler20Punkte!$G16)))</f>
      </c>
      <c r="AA20" s="153">
        <f>IF(Schueler21Punkte!$D$1=0,"",IF(Schueler21Punkte!$G16="","f",IF(Schueler21Punkte!$G16&gt;1,"f",Schueler21Punkte!$G16)))</f>
      </c>
      <c r="AB20" s="153">
        <f>IF(Schueler22Punkte!$D$1=0,"",IF(Schueler22Punkte!$G16="","f",IF(Schueler22Punkte!$G16&gt;1,"f",Schueler22Punkte!$G16)))</f>
      </c>
      <c r="AC20" s="153">
        <f>IF(Schueler23Punkte!$D$1=0,"",IF(Schueler23Punkte!$G16="","f",IF(Schueler23Punkte!$G16&gt;1,"f",Schueler23Punkte!$G16)))</f>
      </c>
      <c r="AD20" s="153">
        <f>IF(Schueler24Punkte!$D$1=0,"",IF(Schueler24Punkte!$G16="","f",IF(Schueler24Punkte!$G16&gt;1,"f",Schueler24Punkte!$G16)))</f>
      </c>
      <c r="AE20" s="153">
        <f>IF(Schueler25Punkte!$D$1=0,"",IF(Schueler25Punkte!$G16="","f",IF(Schueler25Punkte!$G16&gt;1,"f",Schueler25Punkte!$G16)))</f>
      </c>
      <c r="AF20" s="153">
        <f>IF(Schueler26Punkte!$D$1=0,"",IF(Schueler26Punkte!$G16="","f",IF(Schueler26Punkte!$G16&gt;1,"f",Schueler26Punkte!$G16)))</f>
      </c>
      <c r="AG20" s="153">
        <f>IF(Schueler27Punkte!$D$1=0,"",IF(Schueler27Punkte!$G16="","f",IF(Schueler27Punkte!$G16&gt;1,"f",Schueler27Punkte!$G16)))</f>
      </c>
      <c r="AH20" s="153">
        <f>IF(Schueler28Punkte!$D$1=0,"",IF(Schueler28Punkte!$G16="","f",IF(Schueler28Punkte!$G16&gt;1,"f",Schueler28Punkte!$G16)))</f>
      </c>
      <c r="AI20" s="153">
        <f>IF(Schueler29Punkte!$D$1=0,"",IF(Schueler29Punkte!$G16="","f",IF(Schueler29Punkte!$G16&gt;1,"f",Schueler29Punkte!$G16)))</f>
      </c>
      <c r="AJ20" s="153">
        <f>IF(Schueler30Punkte!$D$1=0,"",IF(Schueler30Punkte!$G16="","f",IF(Schueler30Punkte!$G16&gt;1,"f",Schueler30Punkte!$G16)))</f>
      </c>
      <c r="AK20" s="197" t="e">
        <f>COUNTIF(G20:AJ20,1)/(COUNTIF(G20:AJ20,1)+COUNTIF(G20:AJ20,0))</f>
        <v>#DIV/0!</v>
      </c>
    </row>
    <row r="21" spans="1:37" ht="15">
      <c r="A21" s="154"/>
      <c r="B21" s="154"/>
      <c r="C21" s="169"/>
      <c r="D21" s="181"/>
      <c r="E21" s="171"/>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97"/>
    </row>
    <row r="22" spans="1:37" ht="15">
      <c r="A22" s="19"/>
      <c r="B22" s="21"/>
      <c r="C22" s="20" t="s">
        <v>6</v>
      </c>
      <c r="D22" s="19"/>
      <c r="E22" s="19"/>
      <c r="F22" s="44">
        <v>4</v>
      </c>
      <c r="G22" s="36">
        <f>IF(OR(G23="",G23="f"),"",SUM(G23,G24,G25,G26))</f>
      </c>
      <c r="H22" s="36">
        <f aca="true" t="shared" si="3" ref="H22:AI22">IF(OR(H23="",H23="f"),"",SUM(H23,H24,H25,H26))</f>
      </c>
      <c r="I22" s="36">
        <f t="shared" si="3"/>
      </c>
      <c r="J22" s="36">
        <f t="shared" si="3"/>
      </c>
      <c r="K22" s="36">
        <f t="shared" si="3"/>
      </c>
      <c r="L22" s="36">
        <f t="shared" si="3"/>
      </c>
      <c r="M22" s="36">
        <f t="shared" si="3"/>
      </c>
      <c r="N22" s="36">
        <f t="shared" si="3"/>
      </c>
      <c r="O22" s="36">
        <f t="shared" si="3"/>
      </c>
      <c r="P22" s="36">
        <f t="shared" si="3"/>
      </c>
      <c r="Q22" s="36">
        <f t="shared" si="3"/>
      </c>
      <c r="R22" s="36">
        <f t="shared" si="3"/>
      </c>
      <c r="S22" s="36">
        <f t="shared" si="3"/>
      </c>
      <c r="T22" s="36">
        <f t="shared" si="3"/>
      </c>
      <c r="U22" s="36">
        <f t="shared" si="3"/>
      </c>
      <c r="V22" s="36">
        <f t="shared" si="3"/>
      </c>
      <c r="W22" s="36">
        <f t="shared" si="3"/>
      </c>
      <c r="X22" s="36">
        <f t="shared" si="3"/>
      </c>
      <c r="Y22" s="36">
        <f t="shared" si="3"/>
      </c>
      <c r="Z22" s="36">
        <f t="shared" si="3"/>
      </c>
      <c r="AA22" s="36">
        <f t="shared" si="3"/>
      </c>
      <c r="AB22" s="36">
        <f t="shared" si="3"/>
      </c>
      <c r="AC22" s="36">
        <f t="shared" si="3"/>
      </c>
      <c r="AD22" s="36">
        <f t="shared" si="3"/>
      </c>
      <c r="AE22" s="36">
        <f t="shared" si="3"/>
      </c>
      <c r="AF22" s="36">
        <f t="shared" si="3"/>
      </c>
      <c r="AG22" s="36">
        <f t="shared" si="3"/>
      </c>
      <c r="AH22" s="36">
        <f t="shared" si="3"/>
      </c>
      <c r="AI22" s="36">
        <f t="shared" si="3"/>
      </c>
      <c r="AJ22" s="36">
        <f>IF(OR(AJ23="",AJ23="f"),"",SUM(AJ23,AJ24,AJ25,AJ26))</f>
      </c>
      <c r="AK22" s="111"/>
    </row>
    <row r="23" spans="1:37" s="12" customFormat="1" ht="15">
      <c r="A23" s="22">
        <v>1</v>
      </c>
      <c r="B23" s="18" t="s">
        <v>30</v>
      </c>
      <c r="C23" s="131"/>
      <c r="D23" s="132"/>
      <c r="E23" s="132"/>
      <c r="F23" s="45">
        <v>1</v>
      </c>
      <c r="G23" s="35">
        <f>IF(Schueler1Punkte!$D$1=0,"",IF(Schueler1Punkte!$G18="","f",IF(Schueler1Punkte!$G18&gt;1,"f",Schueler1Punkte!$G18)))</f>
      </c>
      <c r="H23" s="35">
        <f>IF(Schueler2Punkte!$D$1=0,"",IF(Schueler2Punkte!$G18="","f",IF(Schueler2Punkte!$G18&gt;1,"f",Schueler2Punkte!$G18)))</f>
      </c>
      <c r="I23" s="35">
        <f>IF(Schueler3Punkte!$D$1=0,"",IF(Schueler3Punkte!$G18="","f",IF(Schueler3Punkte!$G18&gt;1,"f",Schueler3Punkte!$G18)))</f>
      </c>
      <c r="J23" s="35">
        <f>IF(Schueler4Punkte!$D$1=0,"",IF(Schueler4Punkte!$G18="","f",IF(Schueler4Punkte!$G18&gt;1,"f",Schueler4Punkte!$G18)))</f>
      </c>
      <c r="K23" s="35">
        <f>IF(Schueler5Punkte!$D$1=0,"",IF(Schueler5Punkte!$G18="","f",IF(Schueler5Punkte!$G18&gt;1,"f",Schueler5Punkte!$G18)))</f>
      </c>
      <c r="L23" s="35">
        <f>IF(Schueler6Punkte!$D$1=0,"",IF(Schueler6Punkte!$G18="","f",IF(Schueler6Punkte!$G18&gt;1,"f",Schueler6Punkte!$G18)))</f>
      </c>
      <c r="M23" s="35">
        <f>IF(Schueler7Punkte!$D$1=0,"",IF(Schueler7Punkte!$G18="","f",IF(Schueler7Punkte!$G18&gt;1,"f",Schueler7Punkte!$G18)))</f>
      </c>
      <c r="N23" s="35">
        <f>IF(Schueler8Punkte!$D$1=0,"",IF(Schueler8Punkte!$G18="","f",IF(Schueler8Punkte!$G18&gt;1,"f",Schueler8Punkte!$G18)))</f>
      </c>
      <c r="O23" s="35">
        <f>IF(Schueler9Punkte!$D$1=0,"",IF(Schueler9Punkte!$G18="","f",IF(Schueler9Punkte!$G18&gt;1,"f",Schueler9Punkte!$G18)))</f>
      </c>
      <c r="P23" s="35">
        <f>IF(Schueler10Punkte!$D$1=0,"",IF(Schueler10Punkte!$G18="","f",IF(Schueler10Punkte!$G18&gt;1,"f",Schueler10Punkte!$G18)))</f>
      </c>
      <c r="Q23" s="35">
        <f>IF(Schueler11Punkte!$D$1=0,"",IF(Schueler11Punkte!$G18="","f",IF(Schueler11Punkte!$G18&gt;1,"f",Schueler11Punkte!$G18)))</f>
      </c>
      <c r="R23" s="35">
        <f>IF(Schueler12Punkte!$D$1=0,"",IF(Schueler12Punkte!$G18="","f",IF(Schueler12Punkte!$G18&gt;1,"f",Schueler12Punkte!$G18)))</f>
      </c>
      <c r="S23" s="35">
        <f>IF(Schueler13Punkte!$D$1=0,"",IF(Schueler13Punkte!$G18="","f",IF(Schueler13Punkte!$G18&gt;1,"f",Schueler13Punkte!$G18)))</f>
      </c>
      <c r="T23" s="35">
        <f>IF(Schueler14Punkte!$D$1=0,"",IF(Schueler14Punkte!$G18="","f",IF(Schueler14Punkte!$G18&gt;1,"f",Schueler14Punkte!$G18)))</f>
      </c>
      <c r="U23" s="35">
        <f>IF(Schueler15Punkte!$D$1=0,"",IF(Schueler15Punkte!$G18="","f",IF(Schueler15Punkte!$G18&gt;1,"f",Schueler15Punkte!$G18)))</f>
      </c>
      <c r="V23" s="35">
        <f>IF(Schueler16Punkte!$D$1=0,"",IF(Schueler16Punkte!$G18="","f",IF(Schueler16Punkte!$G18&gt;1,"f",Schueler16Punkte!$G18)))</f>
      </c>
      <c r="W23" s="35">
        <f>IF(Schueler17Punkte!$D$1=0,"",IF(Schueler17Punkte!$G18="","f",IF(Schueler17Punkte!$G18&gt;1,"f",Schueler17Punkte!$G18)))</f>
      </c>
      <c r="X23" s="35">
        <f>IF(Schueler18Punkte!$D$1=0,"",IF(Schueler18Punkte!$G18="","f",IF(Schueler18Punkte!$G18&gt;1,"f",Schueler18Punkte!$G18)))</f>
      </c>
      <c r="Y23" s="35">
        <f>IF(Schueler19Punkte!$D$1=0,"",IF(Schueler19Punkte!$G18="","f",IF(Schueler19Punkte!$G18&gt;1,"f",Schueler19Punkte!$G18)))</f>
      </c>
      <c r="Z23" s="35">
        <f>IF(Schueler20Punkte!$D$1=0,"",IF(Schueler20Punkte!$G18="","f",IF(Schueler20Punkte!$G18&gt;1,"f",Schueler20Punkte!$G18)))</f>
      </c>
      <c r="AA23" s="35">
        <f>IF(Schueler21Punkte!$D$1=0,"",IF(Schueler21Punkte!$G18="","f",IF(Schueler21Punkte!$G18&gt;1,"f",Schueler21Punkte!$G18)))</f>
      </c>
      <c r="AB23" s="35">
        <f>IF(Schueler22Punkte!$D$1=0,"",IF(Schueler22Punkte!$G18="","f",IF(Schueler22Punkte!$G18&gt;1,"f",Schueler22Punkte!$G18)))</f>
      </c>
      <c r="AC23" s="35">
        <f>IF(Schueler23Punkte!$D$1=0,"",IF(Schueler23Punkte!$G18="","f",IF(Schueler23Punkte!$G18&gt;1,"f",Schueler23Punkte!$G18)))</f>
      </c>
      <c r="AD23" s="35">
        <f>IF(Schueler24Punkte!$D$1=0,"",IF(Schueler24Punkte!$G18="","f",IF(Schueler24Punkte!$G18&gt;1,"f",Schueler24Punkte!$G18)))</f>
      </c>
      <c r="AE23" s="35">
        <f>IF(Schueler25Punkte!$D$1=0,"",IF(Schueler25Punkte!$G18="","f",IF(Schueler25Punkte!$G18&gt;1,"f",Schueler25Punkte!$G18)))</f>
      </c>
      <c r="AF23" s="35">
        <f>IF(Schueler26Punkte!$D$1=0,"",IF(Schueler26Punkte!$G18="","f",IF(Schueler26Punkte!$G18&gt;1,"f",Schueler26Punkte!$G18)))</f>
      </c>
      <c r="AG23" s="35">
        <f>IF(Schueler27Punkte!$D$1=0,"",IF(Schueler27Punkte!$G18="","f",IF(Schueler27Punkte!$G18&gt;1,"f",Schueler27Punkte!$G18)))</f>
      </c>
      <c r="AH23" s="35">
        <f>IF(Schueler28Punkte!$D$1=0,"",IF(Schueler28Punkte!$G18="","f",IF(Schueler28Punkte!$G18&gt;1,"f",Schueler28Punkte!$G18)))</f>
      </c>
      <c r="AI23" s="35">
        <f>IF(Schueler29Punkte!$D$1=0,"",IF(Schueler29Punkte!$G18="","f",IF(Schueler29Punkte!$G18&gt;1,"f",Schueler29Punkte!$G18)))</f>
      </c>
      <c r="AJ23" s="35">
        <f>IF(Schueler30Punkte!$D$1=0,"",IF(Schueler30Punkte!$G18="","f",IF(Schueler30Punkte!$G18&gt;1,"f",Schueler30Punkte!$G18)))</f>
      </c>
      <c r="AK23" s="112" t="e">
        <f aca="true" t="shared" si="4" ref="AK23:AK36">COUNTIF(G23:AJ23,1)/(COUNTIF(G23:AJ23,1)+COUNTIF(G23:AJ23,0))</f>
        <v>#DIV/0!</v>
      </c>
    </row>
    <row r="24" spans="1:37" s="12" customFormat="1" ht="15">
      <c r="A24" s="22">
        <v>2</v>
      </c>
      <c r="B24" s="18" t="s">
        <v>31</v>
      </c>
      <c r="C24" s="131"/>
      <c r="D24" s="132"/>
      <c r="E24" s="132"/>
      <c r="F24" s="45">
        <v>1</v>
      </c>
      <c r="G24" s="35">
        <f>IF(Schueler1Punkte!$D$1=0,"",IF(Schueler1Punkte!$G19="","f",IF(Schueler1Punkte!$G19&gt;1,"f",Schueler1Punkte!$G19)))</f>
      </c>
      <c r="H24" s="35">
        <f>IF(Schueler2Punkte!$D$1=0,"",IF(Schueler2Punkte!$G19="","f",IF(Schueler2Punkte!$G19&gt;1,"f",Schueler2Punkte!$G19)))</f>
      </c>
      <c r="I24" s="35">
        <f>IF(Schueler3Punkte!$D$1=0,"",IF(Schueler3Punkte!$G19="","f",IF(Schueler3Punkte!$G19&gt;1,"f",Schueler3Punkte!$G19)))</f>
      </c>
      <c r="J24" s="35">
        <f>IF(Schueler4Punkte!$D$1=0,"",IF(Schueler4Punkte!$G19="","f",IF(Schueler4Punkte!$G19&gt;1,"f",Schueler4Punkte!$G19)))</f>
      </c>
      <c r="K24" s="35">
        <f>IF(Schueler5Punkte!$D$1=0,"",IF(Schueler5Punkte!$G19="","f",IF(Schueler5Punkte!$G19&gt;1,"f",Schueler5Punkte!$G19)))</f>
      </c>
      <c r="L24" s="35">
        <f>IF(Schueler6Punkte!$D$1=0,"",IF(Schueler6Punkte!$G19="","f",IF(Schueler6Punkte!$G19&gt;1,"f",Schueler6Punkte!$G19)))</f>
      </c>
      <c r="M24" s="35">
        <f>IF(Schueler7Punkte!$D$1=0,"",IF(Schueler7Punkte!$G19="","f",IF(Schueler7Punkte!$G19&gt;1,"f",Schueler7Punkte!$G19)))</f>
      </c>
      <c r="N24" s="35">
        <f>IF(Schueler8Punkte!$D$1=0,"",IF(Schueler8Punkte!$G19="","f",IF(Schueler8Punkte!$G19&gt;1,"f",Schueler8Punkte!$G19)))</f>
      </c>
      <c r="O24" s="35">
        <f>IF(Schueler9Punkte!$D$1=0,"",IF(Schueler9Punkte!$G19="","f",IF(Schueler9Punkte!$G19&gt;1,"f",Schueler9Punkte!$G19)))</f>
      </c>
      <c r="P24" s="35">
        <f>IF(Schueler10Punkte!$D$1=0,"",IF(Schueler10Punkte!$G19="","f",IF(Schueler10Punkte!$G19&gt;1,"f",Schueler10Punkte!$G19)))</f>
      </c>
      <c r="Q24" s="35">
        <f>IF(Schueler11Punkte!$D$1=0,"",IF(Schueler11Punkte!$G19="","f",IF(Schueler11Punkte!$G19&gt;1,"f",Schueler11Punkte!$G19)))</f>
      </c>
      <c r="R24" s="35">
        <f>IF(Schueler12Punkte!$D$1=0,"",IF(Schueler12Punkte!$G19="","f",IF(Schueler12Punkte!$G19&gt;1,"f",Schueler12Punkte!$G19)))</f>
      </c>
      <c r="S24" s="35">
        <f>IF(Schueler13Punkte!$D$1=0,"",IF(Schueler13Punkte!$G19="","f",IF(Schueler13Punkte!$G19&gt;1,"f",Schueler13Punkte!$G19)))</f>
      </c>
      <c r="T24" s="35">
        <f>IF(Schueler14Punkte!$D$1=0,"",IF(Schueler14Punkte!$G19="","f",IF(Schueler14Punkte!$G19&gt;1,"f",Schueler14Punkte!$G19)))</f>
      </c>
      <c r="U24" s="35">
        <f>IF(Schueler15Punkte!$D$1=0,"",IF(Schueler15Punkte!$G19="","f",IF(Schueler15Punkte!$G19&gt;1,"f",Schueler15Punkte!$G19)))</f>
      </c>
      <c r="V24" s="35">
        <f>IF(Schueler16Punkte!$D$1=0,"",IF(Schueler16Punkte!$G19="","f",IF(Schueler16Punkte!$G19&gt;1,"f",Schueler16Punkte!$G19)))</f>
      </c>
      <c r="W24" s="35">
        <f>IF(Schueler17Punkte!$D$1=0,"",IF(Schueler17Punkte!$G19="","f",IF(Schueler17Punkte!$G19&gt;1,"f",Schueler17Punkte!$G19)))</f>
      </c>
      <c r="X24" s="35">
        <f>IF(Schueler18Punkte!$D$1=0,"",IF(Schueler18Punkte!$G19="","f",IF(Schueler18Punkte!$G19&gt;1,"f",Schueler18Punkte!$G19)))</f>
      </c>
      <c r="Y24" s="35">
        <f>IF(Schueler19Punkte!$D$1=0,"",IF(Schueler19Punkte!$G19="","f",IF(Schueler19Punkte!$G19&gt;1,"f",Schueler19Punkte!$G19)))</f>
      </c>
      <c r="Z24" s="35">
        <f>IF(Schueler20Punkte!$D$1=0,"",IF(Schueler20Punkte!$G19="","f",IF(Schueler20Punkte!$G19&gt;1,"f",Schueler20Punkte!$G19)))</f>
      </c>
      <c r="AA24" s="35">
        <f>IF(Schueler21Punkte!$D$1=0,"",IF(Schueler21Punkte!$G19="","f",IF(Schueler21Punkte!$G19&gt;1,"f",Schueler21Punkte!$G19)))</f>
      </c>
      <c r="AB24" s="35">
        <f>IF(Schueler22Punkte!$D$1=0,"",IF(Schueler22Punkte!$G19="","f",IF(Schueler22Punkte!$G19&gt;1,"f",Schueler22Punkte!$G19)))</f>
      </c>
      <c r="AC24" s="35">
        <f>IF(Schueler23Punkte!$D$1=0,"",IF(Schueler23Punkte!$G19="","f",IF(Schueler23Punkte!$G19&gt;1,"f",Schueler23Punkte!$G19)))</f>
      </c>
      <c r="AD24" s="35">
        <f>IF(Schueler24Punkte!$D$1=0,"",IF(Schueler24Punkte!$G19="","f",IF(Schueler24Punkte!$G19&gt;1,"f",Schueler24Punkte!$G19)))</f>
      </c>
      <c r="AE24" s="35">
        <f>IF(Schueler25Punkte!$D$1=0,"",IF(Schueler25Punkte!$G19="","f",IF(Schueler25Punkte!$G19&gt;1,"f",Schueler25Punkte!$G19)))</f>
      </c>
      <c r="AF24" s="35">
        <f>IF(Schueler26Punkte!$D$1=0,"",IF(Schueler26Punkte!$G19="","f",IF(Schueler26Punkte!$G19&gt;1,"f",Schueler26Punkte!$G19)))</f>
      </c>
      <c r="AG24" s="35">
        <f>IF(Schueler27Punkte!$D$1=0,"",IF(Schueler27Punkte!$G19="","f",IF(Schueler27Punkte!$G19&gt;1,"f",Schueler27Punkte!$G19)))</f>
      </c>
      <c r="AH24" s="35">
        <f>IF(Schueler28Punkte!$D$1=0,"",IF(Schueler28Punkte!$G19="","f",IF(Schueler28Punkte!$G19&gt;1,"f",Schueler28Punkte!$G19)))</f>
      </c>
      <c r="AI24" s="35">
        <f>IF(Schueler29Punkte!$D$1=0,"",IF(Schueler29Punkte!$G19="","f",IF(Schueler29Punkte!$G19&gt;1,"f",Schueler29Punkte!$G19)))</f>
      </c>
      <c r="AJ24" s="35">
        <f>IF(Schueler30Punkte!$D$1=0,"",IF(Schueler30Punkte!$G19="","f",IF(Schueler30Punkte!$G19&gt;1,"f",Schueler30Punkte!$G19)))</f>
      </c>
      <c r="AK24" s="112" t="e">
        <f t="shared" si="4"/>
        <v>#DIV/0!</v>
      </c>
    </row>
    <row r="25" spans="1:37" s="12" customFormat="1" ht="15">
      <c r="A25" s="22">
        <v>3</v>
      </c>
      <c r="B25" s="18" t="s">
        <v>32</v>
      </c>
      <c r="C25" s="131"/>
      <c r="D25" s="132"/>
      <c r="E25" s="132"/>
      <c r="F25" s="45">
        <v>1</v>
      </c>
      <c r="G25" s="35">
        <f>IF(Schueler1Punkte!$D$1=0,"",IF(Schueler1Punkte!$G20="","f",IF(Schueler1Punkte!$G20&gt;1,"f",Schueler1Punkte!$G20)))</f>
      </c>
      <c r="H25" s="35">
        <f>IF(Schueler2Punkte!$D$1=0,"",IF(Schueler2Punkte!$G20="","f",IF(Schueler2Punkte!$G20&gt;1,"f",Schueler2Punkte!$G20)))</f>
      </c>
      <c r="I25" s="35">
        <f>IF(Schueler3Punkte!$D$1=0,"",IF(Schueler3Punkte!$G20="","f",IF(Schueler3Punkte!$G20&gt;1,"f",Schueler3Punkte!$G20)))</f>
      </c>
      <c r="J25" s="35">
        <f>IF(Schueler4Punkte!$D$1=0,"",IF(Schueler4Punkte!$G20="","f",IF(Schueler4Punkte!$G20&gt;1,"f",Schueler4Punkte!$G20)))</f>
      </c>
      <c r="K25" s="35">
        <f>IF(Schueler5Punkte!$D$1=0,"",IF(Schueler5Punkte!$G20="","f",IF(Schueler5Punkte!$G20&gt;1,"f",Schueler5Punkte!$G20)))</f>
      </c>
      <c r="L25" s="35">
        <f>IF(Schueler6Punkte!$D$1=0,"",IF(Schueler6Punkte!$G20="","f",IF(Schueler6Punkte!$G20&gt;1,"f",Schueler6Punkte!$G20)))</f>
      </c>
      <c r="M25" s="35">
        <f>IF(Schueler7Punkte!$D$1=0,"",IF(Schueler7Punkte!$G20="","f",IF(Schueler7Punkte!$G20&gt;1,"f",Schueler7Punkte!$G20)))</f>
      </c>
      <c r="N25" s="35">
        <f>IF(Schueler8Punkte!$D$1=0,"",IF(Schueler8Punkte!$G20="","f",IF(Schueler8Punkte!$G20&gt;1,"f",Schueler8Punkte!$G20)))</f>
      </c>
      <c r="O25" s="35">
        <f>IF(Schueler9Punkte!$D$1=0,"",IF(Schueler9Punkte!$G20="","f",IF(Schueler9Punkte!$G20&gt;1,"f",Schueler9Punkte!$G20)))</f>
      </c>
      <c r="P25" s="35">
        <f>IF(Schueler10Punkte!$D$1=0,"",IF(Schueler10Punkte!$G20="","f",IF(Schueler10Punkte!$G20&gt;1,"f",Schueler10Punkte!$G20)))</f>
      </c>
      <c r="Q25" s="35">
        <f>IF(Schueler11Punkte!$D$1=0,"",IF(Schueler11Punkte!$G20="","f",IF(Schueler11Punkte!$G20&gt;1,"f",Schueler11Punkte!$G20)))</f>
      </c>
      <c r="R25" s="35">
        <f>IF(Schueler12Punkte!$D$1=0,"",IF(Schueler12Punkte!$G20="","f",IF(Schueler12Punkte!$G20&gt;1,"f",Schueler12Punkte!$G20)))</f>
      </c>
      <c r="S25" s="35">
        <f>IF(Schueler13Punkte!$D$1=0,"",IF(Schueler13Punkte!$G20="","f",IF(Schueler13Punkte!$G20&gt;1,"f",Schueler13Punkte!$G20)))</f>
      </c>
      <c r="T25" s="35">
        <f>IF(Schueler14Punkte!$D$1=0,"",IF(Schueler14Punkte!$G20="","f",IF(Schueler14Punkte!$G20&gt;1,"f",Schueler14Punkte!$G20)))</f>
      </c>
      <c r="U25" s="35">
        <f>IF(Schueler15Punkte!$D$1=0,"",IF(Schueler15Punkte!$G20="","f",IF(Schueler15Punkte!$G20&gt;1,"f",Schueler15Punkte!$G20)))</f>
      </c>
      <c r="V25" s="35">
        <f>IF(Schueler16Punkte!$D$1=0,"",IF(Schueler16Punkte!$G20="","f",IF(Schueler16Punkte!$G20&gt;1,"f",Schueler16Punkte!$G20)))</f>
      </c>
      <c r="W25" s="35">
        <f>IF(Schueler17Punkte!$D$1=0,"",IF(Schueler17Punkte!$G20="","f",IF(Schueler17Punkte!$G20&gt;1,"f",Schueler17Punkte!$G20)))</f>
      </c>
      <c r="X25" s="35">
        <f>IF(Schueler18Punkte!$D$1=0,"",IF(Schueler18Punkte!$G20="","f",IF(Schueler18Punkte!$G20&gt;1,"f",Schueler18Punkte!$G20)))</f>
      </c>
      <c r="Y25" s="35">
        <f>IF(Schueler19Punkte!$D$1=0,"",IF(Schueler19Punkte!$G20="","f",IF(Schueler19Punkte!$G20&gt;1,"f",Schueler19Punkte!$G20)))</f>
      </c>
      <c r="Z25" s="35">
        <f>IF(Schueler20Punkte!$D$1=0,"",IF(Schueler20Punkte!$G20="","f",IF(Schueler20Punkte!$G20&gt;1,"f",Schueler20Punkte!$G20)))</f>
      </c>
      <c r="AA25" s="35">
        <f>IF(Schueler21Punkte!$D$1=0,"",IF(Schueler21Punkte!$G20="","f",IF(Schueler21Punkte!$G20&gt;1,"f",Schueler21Punkte!$G20)))</f>
      </c>
      <c r="AB25" s="35">
        <f>IF(Schueler22Punkte!$D$1=0,"",IF(Schueler22Punkte!$G20="","f",IF(Schueler22Punkte!$G20&gt;1,"f",Schueler22Punkte!$G20)))</f>
      </c>
      <c r="AC25" s="35">
        <f>IF(Schueler23Punkte!$D$1=0,"",IF(Schueler23Punkte!$G20="","f",IF(Schueler23Punkte!$G20&gt;1,"f",Schueler23Punkte!$G20)))</f>
      </c>
      <c r="AD25" s="35">
        <f>IF(Schueler24Punkte!$D$1=0,"",IF(Schueler24Punkte!$G20="","f",IF(Schueler24Punkte!$G20&gt;1,"f",Schueler24Punkte!$G20)))</f>
      </c>
      <c r="AE25" s="35">
        <f>IF(Schueler25Punkte!$D$1=0,"",IF(Schueler25Punkte!$G20="","f",IF(Schueler25Punkte!$G20&gt;1,"f",Schueler25Punkte!$G20)))</f>
      </c>
      <c r="AF25" s="35">
        <f>IF(Schueler26Punkte!$D$1=0,"",IF(Schueler26Punkte!$G20="","f",IF(Schueler26Punkte!$G20&gt;1,"f",Schueler26Punkte!$G20)))</f>
      </c>
      <c r="AG25" s="35">
        <f>IF(Schueler27Punkte!$D$1=0,"",IF(Schueler27Punkte!$G20="","f",IF(Schueler27Punkte!$G20&gt;1,"f",Schueler27Punkte!$G20)))</f>
      </c>
      <c r="AH25" s="35">
        <f>IF(Schueler28Punkte!$D$1=0,"",IF(Schueler28Punkte!$G20="","f",IF(Schueler28Punkte!$G20&gt;1,"f",Schueler28Punkte!$G20)))</f>
      </c>
      <c r="AI25" s="35">
        <f>IF(Schueler29Punkte!$D$1=0,"",IF(Schueler29Punkte!$G20="","f",IF(Schueler29Punkte!$G20&gt;1,"f",Schueler29Punkte!$G20)))</f>
      </c>
      <c r="AJ25" s="35">
        <f>IF(Schueler30Punkte!$D$1=0,"",IF(Schueler30Punkte!$G20="","f",IF(Schueler30Punkte!$G20&gt;1,"f",Schueler30Punkte!$G20)))</f>
      </c>
      <c r="AK25" s="112" t="e">
        <f t="shared" si="4"/>
        <v>#DIV/0!</v>
      </c>
    </row>
    <row r="26" spans="1:37" s="12" customFormat="1" ht="15">
      <c r="A26" s="22">
        <v>4</v>
      </c>
      <c r="B26" s="18" t="s">
        <v>33</v>
      </c>
      <c r="C26" s="131"/>
      <c r="D26" s="132"/>
      <c r="E26" s="132"/>
      <c r="F26" s="45">
        <v>1</v>
      </c>
      <c r="G26" s="35">
        <f>IF(Schueler1Punkte!$D$1=0,"",IF(Schueler1Punkte!$G21="","f",IF(Schueler1Punkte!$G21&gt;1,"f",Schueler1Punkte!$G21)))</f>
      </c>
      <c r="H26" s="35">
        <f>IF(Schueler2Punkte!$D$1=0,"",IF(Schueler2Punkte!$G21="","f",IF(Schueler2Punkte!$G21&gt;1,"f",Schueler2Punkte!$G21)))</f>
      </c>
      <c r="I26" s="35">
        <f>IF(Schueler3Punkte!$D$1=0,"",IF(Schueler3Punkte!$G21="","f",IF(Schueler3Punkte!$G21&gt;1,"f",Schueler3Punkte!$G21)))</f>
      </c>
      <c r="J26" s="35">
        <f>IF(Schueler4Punkte!$D$1=0,"",IF(Schueler4Punkte!$G21="","f",IF(Schueler4Punkte!$G21&gt;1,"f",Schueler4Punkte!$G21)))</f>
      </c>
      <c r="K26" s="35">
        <f>IF(Schueler5Punkte!$D$1=0,"",IF(Schueler5Punkte!$G21="","f",IF(Schueler5Punkte!$G21&gt;1,"f",Schueler5Punkte!$G21)))</f>
      </c>
      <c r="L26" s="35">
        <f>IF(Schueler6Punkte!$D$1=0,"",IF(Schueler6Punkte!$G21="","f",IF(Schueler6Punkte!$G21&gt;1,"f",Schueler6Punkte!$G21)))</f>
      </c>
      <c r="M26" s="35">
        <f>IF(Schueler7Punkte!$D$1=0,"",IF(Schueler7Punkte!$G21="","f",IF(Schueler7Punkte!$G21&gt;1,"f",Schueler7Punkte!$G21)))</f>
      </c>
      <c r="N26" s="35">
        <f>IF(Schueler8Punkte!$D$1=0,"",IF(Schueler8Punkte!$G21="","f",IF(Schueler8Punkte!$G21&gt;1,"f",Schueler8Punkte!$G21)))</f>
      </c>
      <c r="O26" s="35">
        <f>IF(Schueler9Punkte!$D$1=0,"",IF(Schueler9Punkte!$G21="","f",IF(Schueler9Punkte!$G21&gt;1,"f",Schueler9Punkte!$G21)))</f>
      </c>
      <c r="P26" s="35">
        <f>IF(Schueler10Punkte!$D$1=0,"",IF(Schueler10Punkte!$G21="","f",IF(Schueler10Punkte!$G21&gt;1,"f",Schueler10Punkte!$G21)))</f>
      </c>
      <c r="Q26" s="35">
        <f>IF(Schueler11Punkte!$D$1=0,"",IF(Schueler11Punkte!$G21="","f",IF(Schueler11Punkte!$G21&gt;1,"f",Schueler11Punkte!$G21)))</f>
      </c>
      <c r="R26" s="35">
        <f>IF(Schueler12Punkte!$D$1=0,"",IF(Schueler12Punkte!$G21="","f",IF(Schueler12Punkte!$G21&gt;1,"f",Schueler12Punkte!$G21)))</f>
      </c>
      <c r="S26" s="35">
        <f>IF(Schueler13Punkte!$D$1=0,"",IF(Schueler13Punkte!$G21="","f",IF(Schueler13Punkte!$G21&gt;1,"f",Schueler13Punkte!$G21)))</f>
      </c>
      <c r="T26" s="35">
        <f>IF(Schueler14Punkte!$D$1=0,"",IF(Schueler14Punkte!$G21="","f",IF(Schueler14Punkte!$G21&gt;1,"f",Schueler14Punkte!$G21)))</f>
      </c>
      <c r="U26" s="35">
        <f>IF(Schueler15Punkte!$D$1=0,"",IF(Schueler15Punkte!$G21="","f",IF(Schueler15Punkte!$G21&gt;1,"f",Schueler15Punkte!$G21)))</f>
      </c>
      <c r="V26" s="35">
        <f>IF(Schueler16Punkte!$D$1=0,"",IF(Schueler16Punkte!$G21="","f",IF(Schueler16Punkte!$G21&gt;1,"f",Schueler16Punkte!$G21)))</f>
      </c>
      <c r="W26" s="35">
        <f>IF(Schueler17Punkte!$D$1=0,"",IF(Schueler17Punkte!$G21="","f",IF(Schueler17Punkte!$G21&gt;1,"f",Schueler17Punkte!$G21)))</f>
      </c>
      <c r="X26" s="35">
        <f>IF(Schueler18Punkte!$D$1=0,"",IF(Schueler18Punkte!$G21="","f",IF(Schueler18Punkte!$G21&gt;1,"f",Schueler18Punkte!$G21)))</f>
      </c>
      <c r="Y26" s="35">
        <f>IF(Schueler19Punkte!$D$1=0,"",IF(Schueler19Punkte!$G21="","f",IF(Schueler19Punkte!$G21&gt;1,"f",Schueler19Punkte!$G21)))</f>
      </c>
      <c r="Z26" s="35">
        <f>IF(Schueler20Punkte!$D$1=0,"",IF(Schueler20Punkte!$G21="","f",IF(Schueler20Punkte!$G21&gt;1,"f",Schueler20Punkte!$G21)))</f>
      </c>
      <c r="AA26" s="35">
        <f>IF(Schueler21Punkte!$D$1=0,"",IF(Schueler21Punkte!$G21="","f",IF(Schueler21Punkte!$G21&gt;1,"f",Schueler21Punkte!$G21)))</f>
      </c>
      <c r="AB26" s="35">
        <f>IF(Schueler22Punkte!$D$1=0,"",IF(Schueler22Punkte!$G21="","f",IF(Schueler22Punkte!$G21&gt;1,"f",Schueler22Punkte!$G21)))</f>
      </c>
      <c r="AC26" s="35">
        <f>IF(Schueler23Punkte!$D$1=0,"",IF(Schueler23Punkte!$G21="","f",IF(Schueler23Punkte!$G21&gt;1,"f",Schueler23Punkte!$G21)))</f>
      </c>
      <c r="AD26" s="35">
        <f>IF(Schueler24Punkte!$D$1=0,"",IF(Schueler24Punkte!$G21="","f",IF(Schueler24Punkte!$G21&gt;1,"f",Schueler24Punkte!$G21)))</f>
      </c>
      <c r="AE26" s="35">
        <f>IF(Schueler25Punkte!$D$1=0,"",IF(Schueler25Punkte!$G21="","f",IF(Schueler25Punkte!$G21&gt;1,"f",Schueler25Punkte!$G21)))</f>
      </c>
      <c r="AF26" s="35">
        <f>IF(Schueler26Punkte!$D$1=0,"",IF(Schueler26Punkte!$G21="","f",IF(Schueler26Punkte!$G21&gt;1,"f",Schueler26Punkte!$G21)))</f>
      </c>
      <c r="AG26" s="35">
        <f>IF(Schueler27Punkte!$D$1=0,"",IF(Schueler27Punkte!$G21="","f",IF(Schueler27Punkte!$G21&gt;1,"f",Schueler27Punkte!$G21)))</f>
      </c>
      <c r="AH26" s="35">
        <f>IF(Schueler28Punkte!$D$1=0,"",IF(Schueler28Punkte!$G21="","f",IF(Schueler28Punkte!$G21&gt;1,"f",Schueler28Punkte!$G21)))</f>
      </c>
      <c r="AI26" s="35">
        <f>IF(Schueler29Punkte!$D$1=0,"",IF(Schueler29Punkte!$G21="","f",IF(Schueler29Punkte!$G21&gt;1,"f",Schueler29Punkte!$G21)))</f>
      </c>
      <c r="AJ26" s="35">
        <f>IF(Schueler30Punkte!$D$1=0,"",IF(Schueler30Punkte!$G21="","f",IF(Schueler30Punkte!$G21&gt;1,"f",Schueler30Punkte!$G21)))</f>
      </c>
      <c r="AK26" s="112" t="e">
        <f t="shared" si="4"/>
        <v>#DIV/0!</v>
      </c>
    </row>
    <row r="27" spans="1:37" ht="15">
      <c r="A27" s="23"/>
      <c r="B27" s="24"/>
      <c r="C27" s="16" t="s">
        <v>7</v>
      </c>
      <c r="D27" s="191"/>
      <c r="E27" s="192"/>
      <c r="F27" s="46">
        <v>4</v>
      </c>
      <c r="G27" s="38">
        <f>IF(OR(G28="",G28="f"),"",SUM(G28+G29+G30+G31))</f>
      </c>
      <c r="H27" s="38">
        <f aca="true" t="shared" si="5" ref="H27:AJ27">IF(OR(H28="",H28="f"),"",SUM(H28+H29+H30+H31))</f>
      </c>
      <c r="I27" s="38">
        <f t="shared" si="5"/>
      </c>
      <c r="J27" s="38">
        <f t="shared" si="5"/>
      </c>
      <c r="K27" s="38">
        <f t="shared" si="5"/>
      </c>
      <c r="L27" s="38">
        <f t="shared" si="5"/>
      </c>
      <c r="M27" s="38">
        <f t="shared" si="5"/>
      </c>
      <c r="N27" s="38">
        <f t="shared" si="5"/>
      </c>
      <c r="O27" s="38">
        <f t="shared" si="5"/>
      </c>
      <c r="P27" s="38">
        <f t="shared" si="5"/>
      </c>
      <c r="Q27" s="38">
        <f t="shared" si="5"/>
      </c>
      <c r="R27" s="38">
        <f t="shared" si="5"/>
      </c>
      <c r="S27" s="38">
        <f t="shared" si="5"/>
      </c>
      <c r="T27" s="38">
        <f t="shared" si="5"/>
      </c>
      <c r="U27" s="38">
        <f t="shared" si="5"/>
      </c>
      <c r="V27" s="38">
        <f t="shared" si="5"/>
      </c>
      <c r="W27" s="38">
        <f t="shared" si="5"/>
      </c>
      <c r="X27" s="38">
        <f t="shared" si="5"/>
      </c>
      <c r="Y27" s="38">
        <f t="shared" si="5"/>
      </c>
      <c r="Z27" s="38">
        <f t="shared" si="5"/>
      </c>
      <c r="AA27" s="38">
        <f t="shared" si="5"/>
      </c>
      <c r="AB27" s="38">
        <f t="shared" si="5"/>
      </c>
      <c r="AC27" s="38">
        <f t="shared" si="5"/>
      </c>
      <c r="AD27" s="38">
        <f t="shared" si="5"/>
      </c>
      <c r="AE27" s="38">
        <f t="shared" si="5"/>
      </c>
      <c r="AF27" s="38">
        <f t="shared" si="5"/>
      </c>
      <c r="AG27" s="38">
        <f t="shared" si="5"/>
      </c>
      <c r="AH27" s="38">
        <f t="shared" si="5"/>
      </c>
      <c r="AI27" s="38">
        <f t="shared" si="5"/>
      </c>
      <c r="AJ27" s="38">
        <f t="shared" si="5"/>
      </c>
      <c r="AK27" s="111"/>
    </row>
    <row r="28" spans="1:37" s="12" customFormat="1" ht="15">
      <c r="A28" s="25">
        <v>1</v>
      </c>
      <c r="B28" s="18" t="s">
        <v>34</v>
      </c>
      <c r="C28" s="131"/>
      <c r="D28" s="179"/>
      <c r="E28" s="180"/>
      <c r="F28" s="45">
        <v>1</v>
      </c>
      <c r="G28" s="35">
        <f>IF(Schueler1Punkte!$D$1=0,"",IF(Schueler1Punkte!$G22="","f",IF(Schueler1Punkte!$G22&gt;1,"f",Schueler1Punkte!$G22)))</f>
      </c>
      <c r="H28" s="35">
        <f>IF(Schueler2Punkte!$D$1=0,"",IF(Schueler2Punkte!$G22="","f",IF(Schueler2Punkte!$G22&gt;1,"f",Schueler2Punkte!$G22)))</f>
      </c>
      <c r="I28" s="35">
        <f>IF(Schueler3Punkte!$D$1=0,"",IF(Schueler3Punkte!$G22="","f",IF(Schueler3Punkte!$G22&gt;1,"f",Schueler3Punkte!$G22)))</f>
      </c>
      <c r="J28" s="35">
        <f>IF(Schueler4Punkte!$D$1=0,"",IF(Schueler4Punkte!$G22="","f",IF(Schueler4Punkte!$G22&gt;1,"f",Schueler4Punkte!$G22)))</f>
      </c>
      <c r="K28" s="35">
        <f>IF(Schueler5Punkte!$D$1=0,"",IF(Schueler5Punkte!$G22="","f",IF(Schueler5Punkte!$G22&gt;1,"f",Schueler5Punkte!$G22)))</f>
      </c>
      <c r="L28" s="35">
        <f>IF(Schueler6Punkte!$D$1=0,"",IF(Schueler6Punkte!$G22="","f",IF(Schueler6Punkte!$G22&gt;1,"f",Schueler6Punkte!$G22)))</f>
      </c>
      <c r="M28" s="35">
        <f>IF(Schueler7Punkte!$D$1=0,"",IF(Schueler7Punkte!$G22="","f",IF(Schueler7Punkte!$G22&gt;1,"f",Schueler7Punkte!$G22)))</f>
      </c>
      <c r="N28" s="35">
        <f>IF(Schueler8Punkte!$D$1=0,"",IF(Schueler8Punkte!$G22="","f",IF(Schueler8Punkte!$G22&gt;1,"f",Schueler8Punkte!$G22)))</f>
      </c>
      <c r="O28" s="35">
        <f>IF(Schueler9Punkte!$D$1=0,"",IF(Schueler9Punkte!$G22="","f",IF(Schueler9Punkte!$G22&gt;1,"f",Schueler9Punkte!$G22)))</f>
      </c>
      <c r="P28" s="35">
        <f>IF(Schueler10Punkte!$D$1=0,"",IF(Schueler10Punkte!$G22="","f",IF(Schueler10Punkte!$G22&gt;1,"f",Schueler10Punkte!$G22)))</f>
      </c>
      <c r="Q28" s="35">
        <f>IF(Schueler11Punkte!$D$1=0,"",IF(Schueler11Punkte!$G22="","f",IF(Schueler11Punkte!$G22&gt;1,"f",Schueler11Punkte!$G22)))</f>
      </c>
      <c r="R28" s="35">
        <f>IF(Schueler12Punkte!$D$1=0,"",IF(Schueler12Punkte!$G22="","f",IF(Schueler12Punkte!$G22&gt;1,"f",Schueler12Punkte!$G22)))</f>
      </c>
      <c r="S28" s="35">
        <f>IF(Schueler13Punkte!$D$1=0,"",IF(Schueler13Punkte!$G22="","f",IF(Schueler13Punkte!$G22&gt;1,"f",Schueler13Punkte!$G22)))</f>
      </c>
      <c r="T28" s="35">
        <f>IF(Schueler14Punkte!$D$1=0,"",IF(Schueler14Punkte!$G22="","f",IF(Schueler14Punkte!$G22&gt;1,"f",Schueler14Punkte!$G22)))</f>
      </c>
      <c r="U28" s="35">
        <f>IF(Schueler15Punkte!$D$1=0,"",IF(Schueler15Punkte!$G22="","f",IF(Schueler15Punkte!$G22&gt;1,"f",Schueler15Punkte!$G22)))</f>
      </c>
      <c r="V28" s="35">
        <f>IF(Schueler16Punkte!$D$1=0,"",IF(Schueler16Punkte!$G22="","f",IF(Schueler16Punkte!$G22&gt;1,"f",Schueler16Punkte!$G22)))</f>
      </c>
      <c r="W28" s="35">
        <f>IF(Schueler17Punkte!$D$1=0,"",IF(Schueler17Punkte!$G22="","f",IF(Schueler17Punkte!$G22&gt;1,"f",Schueler17Punkte!$G22)))</f>
      </c>
      <c r="X28" s="35">
        <f>IF(Schueler18Punkte!$D$1=0,"",IF(Schueler18Punkte!$G22="","f",IF(Schueler18Punkte!$G22&gt;1,"f",Schueler18Punkte!$G22)))</f>
      </c>
      <c r="Y28" s="35">
        <f>IF(Schueler19Punkte!$D$1=0,"",IF(Schueler19Punkte!$G22="","f",IF(Schueler19Punkte!$G22&gt;1,"f",Schueler19Punkte!$G22)))</f>
      </c>
      <c r="Z28" s="35">
        <f>IF(Schueler20Punkte!$D$1=0,"",IF(Schueler20Punkte!$G22="","f",IF(Schueler20Punkte!$G22&gt;1,"f",Schueler20Punkte!$G22)))</f>
      </c>
      <c r="AA28" s="35">
        <f>IF(Schueler21Punkte!$D$1=0,"",IF(Schueler21Punkte!$G22="","f",IF(Schueler21Punkte!$G22&gt;1,"f",Schueler21Punkte!$G22)))</f>
      </c>
      <c r="AB28" s="35">
        <f>IF(Schueler22Punkte!$D$1=0,"",IF(Schueler22Punkte!$G22="","f",IF(Schueler22Punkte!$G22&gt;1,"f",Schueler22Punkte!$G22)))</f>
      </c>
      <c r="AC28" s="35">
        <f>IF(Schueler23Punkte!$D$1=0,"",IF(Schueler23Punkte!$G22="","f",IF(Schueler23Punkte!$G22&gt;1,"f",Schueler23Punkte!$G22)))</f>
      </c>
      <c r="AD28" s="35">
        <f>IF(Schueler24Punkte!$D$1=0,"",IF(Schueler24Punkte!$G22="","f",IF(Schueler24Punkte!$G22&gt;1,"f",Schueler24Punkte!$G22)))</f>
      </c>
      <c r="AE28" s="35">
        <f>IF(Schueler25Punkte!$D$1=0,"",IF(Schueler25Punkte!$G22="","f",IF(Schueler25Punkte!$G22&gt;1,"f",Schueler25Punkte!$G22)))</f>
      </c>
      <c r="AF28" s="35">
        <f>IF(Schueler26Punkte!$D$1=0,"",IF(Schueler26Punkte!$G22="","f",IF(Schueler26Punkte!$G22&gt;1,"f",Schueler26Punkte!$G22)))</f>
      </c>
      <c r="AG28" s="35">
        <f>IF(Schueler27Punkte!$D$1=0,"",IF(Schueler27Punkte!$G22="","f",IF(Schueler27Punkte!$G22&gt;1,"f",Schueler27Punkte!$G22)))</f>
      </c>
      <c r="AH28" s="35">
        <f>IF(Schueler28Punkte!$D$1=0,"",IF(Schueler28Punkte!$G22="","f",IF(Schueler28Punkte!$G22&gt;1,"f",Schueler28Punkte!$G22)))</f>
      </c>
      <c r="AI28" s="35">
        <f>IF(Schueler29Punkte!$D$1=0,"",IF(Schueler29Punkte!$G22="","f",IF(Schueler29Punkte!$G22&gt;1,"f",Schueler29Punkte!$G22)))</f>
      </c>
      <c r="AJ28" s="35">
        <f>IF(Schueler30Punkte!$D$1=0,"",IF(Schueler30Punkte!$G22="","f",IF(Schueler30Punkte!$G22&gt;1,"f",Schueler30Punkte!$G22)))</f>
      </c>
      <c r="AK28" s="112" t="e">
        <f t="shared" si="4"/>
        <v>#DIV/0!</v>
      </c>
    </row>
    <row r="29" spans="1:37" s="12" customFormat="1" ht="15">
      <c r="A29" s="25">
        <v>2</v>
      </c>
      <c r="B29" s="18" t="s">
        <v>35</v>
      </c>
      <c r="C29" s="131"/>
      <c r="D29" s="179"/>
      <c r="E29" s="180"/>
      <c r="F29" s="45">
        <v>1</v>
      </c>
      <c r="G29" s="35">
        <f>IF(Schueler1Punkte!$D$1=0,"",IF(Schueler1Punkte!$G23="","f",IF(Schueler1Punkte!$G23&gt;1,"f",Schueler1Punkte!$G23)))</f>
      </c>
      <c r="H29" s="35">
        <f>IF(Schueler2Punkte!$D$1=0,"",IF(Schueler2Punkte!$G23="","f",IF(Schueler2Punkte!$G23&gt;1,"f",Schueler2Punkte!$G23)))</f>
      </c>
      <c r="I29" s="35">
        <f>IF(Schueler3Punkte!$D$1=0,"",IF(Schueler3Punkte!$G23="","f",IF(Schueler3Punkte!$G23&gt;1,"f",Schueler3Punkte!$G23)))</f>
      </c>
      <c r="J29" s="35">
        <f>IF(Schueler4Punkte!$D$1=0,"",IF(Schueler4Punkte!$G23="","f",IF(Schueler4Punkte!$G23&gt;1,"f",Schueler4Punkte!$G23)))</f>
      </c>
      <c r="K29" s="35">
        <f>IF(Schueler5Punkte!$D$1=0,"",IF(Schueler5Punkte!$G23="","f",IF(Schueler5Punkte!$G23&gt;1,"f",Schueler5Punkte!$G23)))</f>
      </c>
      <c r="L29" s="35">
        <f>IF(Schueler6Punkte!$D$1=0,"",IF(Schueler6Punkte!$G23="","f",IF(Schueler6Punkte!$G23&gt;1,"f",Schueler6Punkte!$G23)))</f>
      </c>
      <c r="M29" s="35">
        <f>IF(Schueler7Punkte!$D$1=0,"",IF(Schueler7Punkte!$G23="","f",IF(Schueler7Punkte!$G23&gt;1,"f",Schueler7Punkte!$G23)))</f>
      </c>
      <c r="N29" s="35">
        <f>IF(Schueler8Punkte!$D$1=0,"",IF(Schueler8Punkte!$G23="","f",IF(Schueler8Punkte!$G23&gt;1,"f",Schueler8Punkte!$G23)))</f>
      </c>
      <c r="O29" s="35">
        <f>IF(Schueler9Punkte!$D$1=0,"",IF(Schueler9Punkte!$G23="","f",IF(Schueler9Punkte!$G23&gt;1,"f",Schueler9Punkte!$G23)))</f>
      </c>
      <c r="P29" s="35">
        <f>IF(Schueler10Punkte!$D$1=0,"",IF(Schueler10Punkte!$G23="","f",IF(Schueler10Punkte!$G23&gt;1,"f",Schueler10Punkte!$G23)))</f>
      </c>
      <c r="Q29" s="35">
        <f>IF(Schueler11Punkte!$D$1=0,"",IF(Schueler11Punkte!$G23="","f",IF(Schueler11Punkte!$G23&gt;1,"f",Schueler11Punkte!$G23)))</f>
      </c>
      <c r="R29" s="35">
        <f>IF(Schueler12Punkte!$D$1=0,"",IF(Schueler12Punkte!$G23="","f",IF(Schueler12Punkte!$G23&gt;1,"f",Schueler12Punkte!$G23)))</f>
      </c>
      <c r="S29" s="35">
        <f>IF(Schueler13Punkte!$D$1=0,"",IF(Schueler13Punkte!$G23="","f",IF(Schueler13Punkte!$G23&gt;1,"f",Schueler13Punkte!$G23)))</f>
      </c>
      <c r="T29" s="35">
        <f>IF(Schueler14Punkte!$D$1=0,"",IF(Schueler14Punkte!$G23="","f",IF(Schueler14Punkte!$G23&gt;1,"f",Schueler14Punkte!$G23)))</f>
      </c>
      <c r="U29" s="35">
        <f>IF(Schueler15Punkte!$D$1=0,"",IF(Schueler15Punkte!$G23="","f",IF(Schueler15Punkte!$G23&gt;1,"f",Schueler15Punkte!$G23)))</f>
      </c>
      <c r="V29" s="35">
        <f>IF(Schueler16Punkte!$D$1=0,"",IF(Schueler16Punkte!$G23="","f",IF(Schueler16Punkte!$G23&gt;1,"f",Schueler16Punkte!$G23)))</f>
      </c>
      <c r="W29" s="35">
        <f>IF(Schueler17Punkte!$D$1=0,"",IF(Schueler17Punkte!$G23="","f",IF(Schueler17Punkte!$G23&gt;1,"f",Schueler17Punkte!$G23)))</f>
      </c>
      <c r="X29" s="35">
        <f>IF(Schueler18Punkte!$D$1=0,"",IF(Schueler18Punkte!$G23="","f",IF(Schueler18Punkte!$G23&gt;1,"f",Schueler18Punkte!$G23)))</f>
      </c>
      <c r="Y29" s="35">
        <f>IF(Schueler19Punkte!$D$1=0,"",IF(Schueler19Punkte!$G23="","f",IF(Schueler19Punkte!$G23&gt;1,"f",Schueler19Punkte!$G23)))</f>
      </c>
      <c r="Z29" s="35">
        <f>IF(Schueler20Punkte!$D$1=0,"",IF(Schueler20Punkte!$G23="","f",IF(Schueler20Punkte!$G23&gt;1,"f",Schueler20Punkte!$G23)))</f>
      </c>
      <c r="AA29" s="35">
        <f>IF(Schueler21Punkte!$D$1=0,"",IF(Schueler21Punkte!$G23="","f",IF(Schueler21Punkte!$G23&gt;1,"f",Schueler21Punkte!$G23)))</f>
      </c>
      <c r="AB29" s="35">
        <f>IF(Schueler22Punkte!$D$1=0,"",IF(Schueler22Punkte!$G23="","f",IF(Schueler22Punkte!$G23&gt;1,"f",Schueler22Punkte!$G23)))</f>
      </c>
      <c r="AC29" s="35">
        <f>IF(Schueler23Punkte!$D$1=0,"",IF(Schueler23Punkte!$G23="","f",IF(Schueler23Punkte!$G23&gt;1,"f",Schueler23Punkte!$G23)))</f>
      </c>
      <c r="AD29" s="35">
        <f>IF(Schueler24Punkte!$D$1=0,"",IF(Schueler24Punkte!$G23="","f",IF(Schueler24Punkte!$G23&gt;1,"f",Schueler24Punkte!$G23)))</f>
      </c>
      <c r="AE29" s="35">
        <f>IF(Schueler25Punkte!$D$1=0,"",IF(Schueler25Punkte!$G23="","f",IF(Schueler25Punkte!$G23&gt;1,"f",Schueler25Punkte!$G23)))</f>
      </c>
      <c r="AF29" s="35">
        <f>IF(Schueler26Punkte!$D$1=0,"",IF(Schueler26Punkte!$G23="","f",IF(Schueler26Punkte!$G23&gt;1,"f",Schueler26Punkte!$G23)))</f>
      </c>
      <c r="AG29" s="35">
        <f>IF(Schueler27Punkte!$D$1=0,"",IF(Schueler27Punkte!$G23="","f",IF(Schueler27Punkte!$G23&gt;1,"f",Schueler27Punkte!$G23)))</f>
      </c>
      <c r="AH29" s="35">
        <f>IF(Schueler28Punkte!$D$1=0,"",IF(Schueler28Punkte!$G23="","f",IF(Schueler28Punkte!$G23&gt;1,"f",Schueler28Punkte!$G23)))</f>
      </c>
      <c r="AI29" s="35">
        <f>IF(Schueler29Punkte!$D$1=0,"",IF(Schueler29Punkte!$G23="","f",IF(Schueler29Punkte!$G23&gt;1,"f",Schueler29Punkte!$G23)))</f>
      </c>
      <c r="AJ29" s="35">
        <f>IF(Schueler30Punkte!$D$1=0,"",IF(Schueler30Punkte!$G23="","f",IF(Schueler30Punkte!$G23&gt;1,"f",Schueler30Punkte!$G23)))</f>
      </c>
      <c r="AK29" s="112" t="e">
        <f t="shared" si="4"/>
        <v>#DIV/0!</v>
      </c>
    </row>
    <row r="30" spans="1:37" s="12" customFormat="1" ht="15">
      <c r="A30" s="25">
        <v>3</v>
      </c>
      <c r="B30" s="18" t="s">
        <v>36</v>
      </c>
      <c r="C30" s="131"/>
      <c r="D30" s="179"/>
      <c r="E30" s="180"/>
      <c r="F30" s="45">
        <v>1</v>
      </c>
      <c r="G30" s="35">
        <f>IF(Schueler1Punkte!$D$1=0,"",IF(Schueler1Punkte!$G24="","f",IF(Schueler1Punkte!$G24&gt;1,"f",Schueler1Punkte!$G24)))</f>
      </c>
      <c r="H30" s="35">
        <f>IF(Schueler2Punkte!$D$1=0,"",IF(Schueler2Punkte!$G24="","f",IF(Schueler2Punkte!$G24&gt;1,"f",Schueler2Punkte!$G24)))</f>
      </c>
      <c r="I30" s="35">
        <f>IF(Schueler3Punkte!$D$1=0,"",IF(Schueler3Punkte!$G24="","f",IF(Schueler3Punkte!$G24&gt;1,"f",Schueler3Punkte!$G24)))</f>
      </c>
      <c r="J30" s="35">
        <f>IF(Schueler4Punkte!$D$1=0,"",IF(Schueler4Punkte!$G24="","f",IF(Schueler4Punkte!$G24&gt;1,"f",Schueler4Punkte!$G24)))</f>
      </c>
      <c r="K30" s="35">
        <f>IF(Schueler5Punkte!$D$1=0,"",IF(Schueler5Punkte!$G24="","f",IF(Schueler5Punkte!$G24&gt;1,"f",Schueler5Punkte!$G24)))</f>
      </c>
      <c r="L30" s="35">
        <f>IF(Schueler6Punkte!$D$1=0,"",IF(Schueler6Punkte!$G24="","f",IF(Schueler6Punkte!$G24&gt;1,"f",Schueler6Punkte!$G24)))</f>
      </c>
      <c r="M30" s="35">
        <f>IF(Schueler7Punkte!$D$1=0,"",IF(Schueler7Punkte!$G24="","f",IF(Schueler7Punkte!$G24&gt;1,"f",Schueler7Punkte!$G24)))</f>
      </c>
      <c r="N30" s="35">
        <f>IF(Schueler8Punkte!$D$1=0,"",IF(Schueler8Punkte!$G24="","f",IF(Schueler8Punkte!$G24&gt;1,"f",Schueler8Punkte!$G24)))</f>
      </c>
      <c r="O30" s="35">
        <f>IF(Schueler9Punkte!$D$1=0,"",IF(Schueler9Punkte!$G24="","f",IF(Schueler9Punkte!$G24&gt;1,"f",Schueler9Punkte!$G24)))</f>
      </c>
      <c r="P30" s="35">
        <f>IF(Schueler10Punkte!$D$1=0,"",IF(Schueler10Punkte!$G24="","f",IF(Schueler10Punkte!$G24&gt;1,"f",Schueler10Punkte!$G24)))</f>
      </c>
      <c r="Q30" s="35">
        <f>IF(Schueler11Punkte!$D$1=0,"",IF(Schueler11Punkte!$G24="","f",IF(Schueler11Punkte!$G24&gt;1,"f",Schueler11Punkte!$G24)))</f>
      </c>
      <c r="R30" s="35">
        <f>IF(Schueler12Punkte!$D$1=0,"",IF(Schueler12Punkte!$G24="","f",IF(Schueler12Punkte!$G24&gt;1,"f",Schueler12Punkte!$G24)))</f>
      </c>
      <c r="S30" s="35">
        <f>IF(Schueler13Punkte!$D$1=0,"",IF(Schueler13Punkte!$G24="","f",IF(Schueler13Punkte!$G24&gt;1,"f",Schueler13Punkte!$G24)))</f>
      </c>
      <c r="T30" s="35">
        <f>IF(Schueler14Punkte!$D$1=0,"",IF(Schueler14Punkte!$G24="","f",IF(Schueler14Punkte!$G24&gt;1,"f",Schueler14Punkte!$G24)))</f>
      </c>
      <c r="U30" s="35">
        <f>IF(Schueler15Punkte!$D$1=0,"",IF(Schueler15Punkte!$G24="","f",IF(Schueler15Punkte!$G24&gt;1,"f",Schueler15Punkte!$G24)))</f>
      </c>
      <c r="V30" s="35">
        <f>IF(Schueler16Punkte!$D$1=0,"",IF(Schueler16Punkte!$G24="","f",IF(Schueler16Punkte!$G24&gt;1,"f",Schueler16Punkte!$G24)))</f>
      </c>
      <c r="W30" s="35">
        <f>IF(Schueler17Punkte!$D$1=0,"",IF(Schueler17Punkte!$G24="","f",IF(Schueler17Punkte!$G24&gt;1,"f",Schueler17Punkte!$G24)))</f>
      </c>
      <c r="X30" s="35">
        <f>IF(Schueler18Punkte!$D$1=0,"",IF(Schueler18Punkte!$G24="","f",IF(Schueler18Punkte!$G24&gt;1,"f",Schueler18Punkte!$G24)))</f>
      </c>
      <c r="Y30" s="35">
        <f>IF(Schueler19Punkte!$D$1=0,"",IF(Schueler19Punkte!$G24="","f",IF(Schueler19Punkte!$G24&gt;1,"f",Schueler19Punkte!$G24)))</f>
      </c>
      <c r="Z30" s="35">
        <f>IF(Schueler20Punkte!$D$1=0,"",IF(Schueler20Punkte!$G24="","f",IF(Schueler20Punkte!$G24&gt;1,"f",Schueler20Punkte!$G24)))</f>
      </c>
      <c r="AA30" s="35">
        <f>IF(Schueler21Punkte!$D$1=0,"",IF(Schueler21Punkte!$G24="","f",IF(Schueler21Punkte!$G24&gt;1,"f",Schueler21Punkte!$G24)))</f>
      </c>
      <c r="AB30" s="35">
        <f>IF(Schueler22Punkte!$D$1=0,"",IF(Schueler22Punkte!$G24="","f",IF(Schueler22Punkte!$G24&gt;1,"f",Schueler22Punkte!$G24)))</f>
      </c>
      <c r="AC30" s="35">
        <f>IF(Schueler23Punkte!$D$1=0,"",IF(Schueler23Punkte!$G24="","f",IF(Schueler23Punkte!$G24&gt;1,"f",Schueler23Punkte!$G24)))</f>
      </c>
      <c r="AD30" s="35">
        <f>IF(Schueler24Punkte!$D$1=0,"",IF(Schueler24Punkte!$G24="","f",IF(Schueler24Punkte!$G24&gt;1,"f",Schueler24Punkte!$G24)))</f>
      </c>
      <c r="AE30" s="35">
        <f>IF(Schueler25Punkte!$D$1=0,"",IF(Schueler25Punkte!$G24="","f",IF(Schueler25Punkte!$G24&gt;1,"f",Schueler25Punkte!$G24)))</f>
      </c>
      <c r="AF30" s="35">
        <f>IF(Schueler26Punkte!$D$1=0,"",IF(Schueler26Punkte!$G24="","f",IF(Schueler26Punkte!$G24&gt;1,"f",Schueler26Punkte!$G24)))</f>
      </c>
      <c r="AG30" s="35">
        <f>IF(Schueler27Punkte!$D$1=0,"",IF(Schueler27Punkte!$G24="","f",IF(Schueler27Punkte!$G24&gt;1,"f",Schueler27Punkte!$G24)))</f>
      </c>
      <c r="AH30" s="35">
        <f>IF(Schueler28Punkte!$D$1=0,"",IF(Schueler28Punkte!$G24="","f",IF(Schueler28Punkte!$G24&gt;1,"f",Schueler28Punkte!$G24)))</f>
      </c>
      <c r="AI30" s="35">
        <f>IF(Schueler29Punkte!$D$1=0,"",IF(Schueler29Punkte!$G24="","f",IF(Schueler29Punkte!$G24&gt;1,"f",Schueler29Punkte!$G24)))</f>
      </c>
      <c r="AJ30" s="35">
        <f>IF(Schueler30Punkte!$D$1=0,"",IF(Schueler30Punkte!$G24="","f",IF(Schueler30Punkte!$G24&gt;1,"f",Schueler30Punkte!$G24)))</f>
      </c>
      <c r="AK30" s="112" t="e">
        <f t="shared" si="4"/>
        <v>#DIV/0!</v>
      </c>
    </row>
    <row r="31" spans="1:37" s="12" customFormat="1" ht="15">
      <c r="A31" s="25">
        <v>4</v>
      </c>
      <c r="B31" s="18" t="s">
        <v>37</v>
      </c>
      <c r="C31" s="131"/>
      <c r="D31" s="179"/>
      <c r="E31" s="180"/>
      <c r="F31" s="45">
        <v>1</v>
      </c>
      <c r="G31" s="35">
        <f>IF(Schueler1Punkte!$D$1=0,"",IF(Schueler1Punkte!$G25="","f",IF(Schueler1Punkte!$G25&gt;1,"f",Schueler1Punkte!$G25)))</f>
      </c>
      <c r="H31" s="35">
        <f>IF(Schueler2Punkte!$D$1=0,"",IF(Schueler2Punkte!$G25="","f",IF(Schueler2Punkte!$G25&gt;1,"f",Schueler2Punkte!$G25)))</f>
      </c>
      <c r="I31" s="35">
        <f>IF(Schueler3Punkte!$D$1=0,"",IF(Schueler3Punkte!$G25="","f",IF(Schueler3Punkte!$G25&gt;1,"f",Schueler3Punkte!$G25)))</f>
      </c>
      <c r="J31" s="35">
        <f>IF(Schueler4Punkte!$D$1=0,"",IF(Schueler4Punkte!$G25="","f",IF(Schueler4Punkte!$G25&gt;1,"f",Schueler4Punkte!$G25)))</f>
      </c>
      <c r="K31" s="35">
        <f>IF(Schueler5Punkte!$D$1=0,"",IF(Schueler5Punkte!$G25="","f",IF(Schueler5Punkte!$G25&gt;1,"f",Schueler5Punkte!$G25)))</f>
      </c>
      <c r="L31" s="35">
        <f>IF(Schueler6Punkte!$D$1=0,"",IF(Schueler6Punkte!$G25="","f",IF(Schueler6Punkte!$G25&gt;1,"f",Schueler6Punkte!$G25)))</f>
      </c>
      <c r="M31" s="35">
        <f>IF(Schueler7Punkte!$D$1=0,"",IF(Schueler7Punkte!$G25="","f",IF(Schueler7Punkte!$G25&gt;1,"f",Schueler7Punkte!$G25)))</f>
      </c>
      <c r="N31" s="35">
        <f>IF(Schueler8Punkte!$D$1=0,"",IF(Schueler8Punkte!$G25="","f",IF(Schueler8Punkte!$G25&gt;1,"f",Schueler8Punkte!$G25)))</f>
      </c>
      <c r="O31" s="35">
        <f>IF(Schueler9Punkte!$D$1=0,"",IF(Schueler9Punkte!$G25="","f",IF(Schueler9Punkte!$G25&gt;1,"f",Schueler9Punkte!$G25)))</f>
      </c>
      <c r="P31" s="35">
        <f>IF(Schueler10Punkte!$D$1=0,"",IF(Schueler10Punkte!$G25="","f",IF(Schueler10Punkte!$G25&gt;1,"f",Schueler10Punkte!$G25)))</f>
      </c>
      <c r="Q31" s="35">
        <f>IF(Schueler11Punkte!$D$1=0,"",IF(Schueler11Punkte!$G25="","f",IF(Schueler11Punkte!$G25&gt;1,"f",Schueler11Punkte!$G25)))</f>
      </c>
      <c r="R31" s="35">
        <f>IF(Schueler12Punkte!$D$1=0,"",IF(Schueler12Punkte!$G25="","f",IF(Schueler12Punkte!$G25&gt;1,"f",Schueler12Punkte!$G25)))</f>
      </c>
      <c r="S31" s="35">
        <f>IF(Schueler13Punkte!$D$1=0,"",IF(Schueler13Punkte!$G25="","f",IF(Schueler13Punkte!$G25&gt;1,"f",Schueler13Punkte!$G25)))</f>
      </c>
      <c r="T31" s="35">
        <f>IF(Schueler14Punkte!$D$1=0,"",IF(Schueler14Punkte!$G25="","f",IF(Schueler14Punkte!$G25&gt;1,"f",Schueler14Punkte!$G25)))</f>
      </c>
      <c r="U31" s="35">
        <f>IF(Schueler15Punkte!$D$1=0,"",IF(Schueler15Punkte!$G25="","f",IF(Schueler15Punkte!$G25&gt;1,"f",Schueler15Punkte!$G25)))</f>
      </c>
      <c r="V31" s="35">
        <f>IF(Schueler16Punkte!$D$1=0,"",IF(Schueler16Punkte!$G25="","f",IF(Schueler16Punkte!$G25&gt;1,"f",Schueler16Punkte!$G25)))</f>
      </c>
      <c r="W31" s="35">
        <f>IF(Schueler17Punkte!$D$1=0,"",IF(Schueler17Punkte!$G25="","f",IF(Schueler17Punkte!$G25&gt;1,"f",Schueler17Punkte!$G25)))</f>
      </c>
      <c r="X31" s="35">
        <f>IF(Schueler18Punkte!$D$1=0,"",IF(Schueler18Punkte!$G25="","f",IF(Schueler18Punkte!$G25&gt;1,"f",Schueler18Punkte!$G25)))</f>
      </c>
      <c r="Y31" s="35">
        <f>IF(Schueler19Punkte!$D$1=0,"",IF(Schueler19Punkte!$G25="","f",IF(Schueler19Punkte!$G25&gt;1,"f",Schueler19Punkte!$G25)))</f>
      </c>
      <c r="Z31" s="35">
        <f>IF(Schueler20Punkte!$D$1=0,"",IF(Schueler20Punkte!$G25="","f",IF(Schueler20Punkte!$G25&gt;1,"f",Schueler20Punkte!$G25)))</f>
      </c>
      <c r="AA31" s="35">
        <f>IF(Schueler21Punkte!$D$1=0,"",IF(Schueler21Punkte!$G25="","f",IF(Schueler21Punkte!$G25&gt;1,"f",Schueler21Punkte!$G25)))</f>
      </c>
      <c r="AB31" s="35">
        <f>IF(Schueler22Punkte!$D$1=0,"",IF(Schueler22Punkte!$G25="","f",IF(Schueler22Punkte!$G25&gt;1,"f",Schueler22Punkte!$G25)))</f>
      </c>
      <c r="AC31" s="35">
        <f>IF(Schueler23Punkte!$D$1=0,"",IF(Schueler23Punkte!$G25="","f",IF(Schueler23Punkte!$G25&gt;1,"f",Schueler23Punkte!$G25)))</f>
      </c>
      <c r="AD31" s="35">
        <f>IF(Schueler24Punkte!$D$1=0,"",IF(Schueler24Punkte!$G25="","f",IF(Schueler24Punkte!$G25&gt;1,"f",Schueler24Punkte!$G25)))</f>
      </c>
      <c r="AE31" s="35">
        <f>IF(Schueler25Punkte!$D$1=0,"",IF(Schueler25Punkte!$G25="","f",IF(Schueler25Punkte!$G25&gt;1,"f",Schueler25Punkte!$G25)))</f>
      </c>
      <c r="AF31" s="35">
        <f>IF(Schueler26Punkte!$D$1=0,"",IF(Schueler26Punkte!$G25="","f",IF(Schueler26Punkte!$G25&gt;1,"f",Schueler26Punkte!$G25)))</f>
      </c>
      <c r="AG31" s="35">
        <f>IF(Schueler27Punkte!$D$1=0,"",IF(Schueler27Punkte!$G25="","f",IF(Schueler27Punkte!$G25&gt;1,"f",Schueler27Punkte!$G25)))</f>
      </c>
      <c r="AH31" s="35">
        <f>IF(Schueler28Punkte!$D$1=0,"",IF(Schueler28Punkte!$G25="","f",IF(Schueler28Punkte!$G25&gt;1,"f",Schueler28Punkte!$G25)))</f>
      </c>
      <c r="AI31" s="35">
        <f>IF(Schueler29Punkte!$D$1=0,"",IF(Schueler29Punkte!$G25="","f",IF(Schueler29Punkte!$G25&gt;1,"f",Schueler29Punkte!$G25)))</f>
      </c>
      <c r="AJ31" s="35">
        <f>IF(Schueler30Punkte!$D$1=0,"",IF(Schueler30Punkte!$G25="","f",IF(Schueler30Punkte!$G25&gt;1,"f",Schueler30Punkte!$G25)))</f>
      </c>
      <c r="AK31" s="112" t="e">
        <f t="shared" si="4"/>
        <v>#DIV/0!</v>
      </c>
    </row>
    <row r="32" spans="1:37" ht="15">
      <c r="A32" s="26"/>
      <c r="B32" s="27"/>
      <c r="C32" s="127" t="s">
        <v>21</v>
      </c>
      <c r="D32" s="193"/>
      <c r="E32" s="194"/>
      <c r="F32" s="47">
        <v>4</v>
      </c>
      <c r="G32" s="39">
        <f>IF(OR(G33="",G33="f"),"",SUM(G33,G34,G35,G36))</f>
      </c>
      <c r="H32" s="39">
        <f aca="true" t="shared" si="6" ref="H32:AJ32">IF(OR(H33="",H33="f"),"",SUM(H33,H34,H35,H36))</f>
      </c>
      <c r="I32" s="39">
        <f t="shared" si="6"/>
      </c>
      <c r="J32" s="39">
        <f t="shared" si="6"/>
      </c>
      <c r="K32" s="39">
        <f t="shared" si="6"/>
      </c>
      <c r="L32" s="39">
        <f t="shared" si="6"/>
      </c>
      <c r="M32" s="39">
        <f t="shared" si="6"/>
      </c>
      <c r="N32" s="39">
        <f t="shared" si="6"/>
      </c>
      <c r="O32" s="39">
        <f t="shared" si="6"/>
      </c>
      <c r="P32" s="39">
        <f t="shared" si="6"/>
      </c>
      <c r="Q32" s="39">
        <f t="shared" si="6"/>
      </c>
      <c r="R32" s="39">
        <f t="shared" si="6"/>
      </c>
      <c r="S32" s="39">
        <f t="shared" si="6"/>
      </c>
      <c r="T32" s="39">
        <f t="shared" si="6"/>
      </c>
      <c r="U32" s="39">
        <f t="shared" si="6"/>
      </c>
      <c r="V32" s="39">
        <f t="shared" si="6"/>
      </c>
      <c r="W32" s="39">
        <f t="shared" si="6"/>
      </c>
      <c r="X32" s="39">
        <f t="shared" si="6"/>
      </c>
      <c r="Y32" s="39">
        <f t="shared" si="6"/>
      </c>
      <c r="Z32" s="39">
        <f t="shared" si="6"/>
      </c>
      <c r="AA32" s="39">
        <f t="shared" si="6"/>
      </c>
      <c r="AB32" s="39">
        <f t="shared" si="6"/>
      </c>
      <c r="AC32" s="39">
        <f t="shared" si="6"/>
      </c>
      <c r="AD32" s="39">
        <f t="shared" si="6"/>
      </c>
      <c r="AE32" s="39">
        <f t="shared" si="6"/>
      </c>
      <c r="AF32" s="39">
        <f t="shared" si="6"/>
      </c>
      <c r="AG32" s="39">
        <f t="shared" si="6"/>
      </c>
      <c r="AH32" s="39">
        <f t="shared" si="6"/>
      </c>
      <c r="AI32" s="39">
        <f t="shared" si="6"/>
      </c>
      <c r="AJ32" s="39">
        <f t="shared" si="6"/>
      </c>
      <c r="AK32" s="111"/>
    </row>
    <row r="33" spans="1:37" s="12" customFormat="1" ht="15">
      <c r="A33" s="28">
        <v>1</v>
      </c>
      <c r="B33" s="18" t="s">
        <v>38</v>
      </c>
      <c r="C33" s="131"/>
      <c r="D33" s="179"/>
      <c r="E33" s="180"/>
      <c r="F33" s="45">
        <v>1</v>
      </c>
      <c r="G33" s="35">
        <f>IF(Schueler1Punkte!$D$1=0,"",IF(Schueler1Punkte!$G26="","f",IF(Schueler1Punkte!$G26&gt;1,"f",Schueler1Punkte!$G26)))</f>
      </c>
      <c r="H33" s="35">
        <f>IF(Schueler2Punkte!$D$1=0,"",IF(Schueler2Punkte!$G26="","f",IF(Schueler2Punkte!$G26&gt;1,"f",Schueler2Punkte!$G26)))</f>
      </c>
      <c r="I33" s="35">
        <f>IF(Schueler3Punkte!$D$1=0,"",IF(Schueler3Punkte!$G26="","f",IF(Schueler3Punkte!$G26&gt;1,"f",Schueler3Punkte!$G26)))</f>
      </c>
      <c r="J33" s="35">
        <f>IF(Schueler4Punkte!$D$1=0,"",IF(Schueler4Punkte!$G26="","f",IF(Schueler4Punkte!$G26&gt;1,"f",Schueler4Punkte!$G26)))</f>
      </c>
      <c r="K33" s="35">
        <f>IF(Schueler5Punkte!$D$1=0,"",IF(Schueler5Punkte!$G26="","f",IF(Schueler5Punkte!$G26&gt;1,"f",Schueler5Punkte!$G26)))</f>
      </c>
      <c r="L33" s="35">
        <f>IF(Schueler6Punkte!$D$1=0,"",IF(Schueler6Punkte!$G26="","f",IF(Schueler6Punkte!$G26&gt;1,"f",Schueler6Punkte!$G26)))</f>
      </c>
      <c r="M33" s="35">
        <f>IF(Schueler7Punkte!$D$1=0,"",IF(Schueler7Punkte!$G26="","f",IF(Schueler7Punkte!$G26&gt;1,"f",Schueler7Punkte!$G26)))</f>
      </c>
      <c r="N33" s="35">
        <f>IF(Schueler8Punkte!$D$1=0,"",IF(Schueler8Punkte!$G26="","f",IF(Schueler8Punkte!$G26&gt;1,"f",Schueler8Punkte!$G26)))</f>
      </c>
      <c r="O33" s="35">
        <f>IF(Schueler9Punkte!$D$1=0,"",IF(Schueler9Punkte!$G26="","f",IF(Schueler9Punkte!$G26&gt;1,"f",Schueler9Punkte!$G26)))</f>
      </c>
      <c r="P33" s="35">
        <f>IF(Schueler10Punkte!$D$1=0,"",IF(Schueler10Punkte!$G26="","f",IF(Schueler10Punkte!$G26&gt;1,"f",Schueler10Punkte!$G26)))</f>
      </c>
      <c r="Q33" s="35">
        <f>IF(Schueler11Punkte!$D$1=0,"",IF(Schueler11Punkte!$G26="","f",IF(Schueler11Punkte!$G26&gt;1,"f",Schueler11Punkte!$G26)))</f>
      </c>
      <c r="R33" s="35">
        <f>IF(Schueler12Punkte!$D$1=0,"",IF(Schueler12Punkte!$G26="","f",IF(Schueler12Punkte!$G26&gt;1,"f",Schueler12Punkte!$G26)))</f>
      </c>
      <c r="S33" s="35">
        <f>IF(Schueler13Punkte!$D$1=0,"",IF(Schueler13Punkte!$G26="","f",IF(Schueler13Punkte!$G26&gt;1,"f",Schueler13Punkte!$G26)))</f>
      </c>
      <c r="T33" s="35">
        <f>IF(Schueler14Punkte!$D$1=0,"",IF(Schueler14Punkte!$G26="","f",IF(Schueler14Punkte!$G26&gt;1,"f",Schueler14Punkte!$G26)))</f>
      </c>
      <c r="U33" s="35">
        <f>IF(Schueler15Punkte!$D$1=0,"",IF(Schueler15Punkte!$G26="","f",IF(Schueler15Punkte!$G26&gt;1,"f",Schueler15Punkte!$G26)))</f>
      </c>
      <c r="V33" s="35">
        <f>IF(Schueler16Punkte!$D$1=0,"",IF(Schueler16Punkte!$G26="","f",IF(Schueler16Punkte!$G26&gt;1,"f",Schueler16Punkte!$G26)))</f>
      </c>
      <c r="W33" s="35">
        <f>IF(Schueler17Punkte!$D$1=0,"",IF(Schueler17Punkte!$G26="","f",IF(Schueler17Punkte!$G26&gt;1,"f",Schueler17Punkte!$G26)))</f>
      </c>
      <c r="X33" s="35">
        <f>IF(Schueler18Punkte!$D$1=0,"",IF(Schueler18Punkte!$G26="","f",IF(Schueler18Punkte!$G26&gt;1,"f",Schueler18Punkte!$G26)))</f>
      </c>
      <c r="Y33" s="35">
        <f>IF(Schueler19Punkte!$D$1=0,"",IF(Schueler19Punkte!$G26="","f",IF(Schueler19Punkte!$G26&gt;1,"f",Schueler19Punkte!$G26)))</f>
      </c>
      <c r="Z33" s="35">
        <f>IF(Schueler20Punkte!$D$1=0,"",IF(Schueler20Punkte!$G26="","f",IF(Schueler20Punkte!$G26&gt;1,"f",Schueler20Punkte!$G26)))</f>
      </c>
      <c r="AA33" s="35">
        <f>IF(Schueler21Punkte!$D$1=0,"",IF(Schueler21Punkte!$G26="","f",IF(Schueler21Punkte!$G26&gt;1,"f",Schueler21Punkte!$G26)))</f>
      </c>
      <c r="AB33" s="35">
        <f>IF(Schueler22Punkte!$D$1=0,"",IF(Schueler22Punkte!$G26="","f",IF(Schueler22Punkte!$G26&gt;1,"f",Schueler22Punkte!$G26)))</f>
      </c>
      <c r="AC33" s="35">
        <f>IF(Schueler23Punkte!$D$1=0,"",IF(Schueler23Punkte!$G26="","f",IF(Schueler23Punkte!$G26&gt;1,"f",Schueler23Punkte!$G26)))</f>
      </c>
      <c r="AD33" s="35">
        <f>IF(Schueler24Punkte!$D$1=0,"",IF(Schueler24Punkte!$G26="","f",IF(Schueler24Punkte!$G26&gt;1,"f",Schueler24Punkte!$G26)))</f>
      </c>
      <c r="AE33" s="35">
        <f>IF(Schueler25Punkte!$D$1=0,"",IF(Schueler25Punkte!$G26="","f",IF(Schueler25Punkte!$G26&gt;1,"f",Schueler25Punkte!$G26)))</f>
      </c>
      <c r="AF33" s="35">
        <f>IF(Schueler26Punkte!$D$1=0,"",IF(Schueler26Punkte!$G26="","f",IF(Schueler26Punkte!$G26&gt;1,"f",Schueler26Punkte!$G26)))</f>
      </c>
      <c r="AG33" s="35">
        <f>IF(Schueler27Punkte!$D$1=0,"",IF(Schueler27Punkte!$G26="","f",IF(Schueler27Punkte!$G26&gt;1,"f",Schueler27Punkte!$G26)))</f>
      </c>
      <c r="AH33" s="35">
        <f>IF(Schueler28Punkte!$D$1=0,"",IF(Schueler28Punkte!$G26="","f",IF(Schueler28Punkte!$G26&gt;1,"f",Schueler28Punkte!$G26)))</f>
      </c>
      <c r="AI33" s="35">
        <f>IF(Schueler29Punkte!$D$1=0,"",IF(Schueler29Punkte!$G26="","f",IF(Schueler29Punkte!$G26&gt;1,"f",Schueler29Punkte!$G26)))</f>
      </c>
      <c r="AJ33" s="35">
        <f>IF(Schueler30Punkte!$D$1=0,"",IF(Schueler30Punkte!$G26="","f",IF(Schueler30Punkte!$G26&gt;1,"f",Schueler30Punkte!$G26)))</f>
      </c>
      <c r="AK33" s="113" t="e">
        <f t="shared" si="4"/>
        <v>#DIV/0!</v>
      </c>
    </row>
    <row r="34" spans="1:37" s="12" customFormat="1" ht="15">
      <c r="A34" s="28">
        <v>2</v>
      </c>
      <c r="B34" s="18" t="s">
        <v>39</v>
      </c>
      <c r="C34" s="131"/>
      <c r="D34" s="179"/>
      <c r="E34" s="180"/>
      <c r="F34" s="45">
        <v>1</v>
      </c>
      <c r="G34" s="35">
        <f>IF(Schueler1Punkte!$D$1=0,"",IF(Schueler1Punkte!$G27="","f",IF(Schueler1Punkte!$G27&gt;1,"f",Schueler1Punkte!$G27)))</f>
      </c>
      <c r="H34" s="35">
        <f>IF(Schueler2Punkte!$D$1=0,"",IF(Schueler2Punkte!$G27="","f",IF(Schueler2Punkte!$G27&gt;1,"f",Schueler2Punkte!$G27)))</f>
      </c>
      <c r="I34" s="35">
        <f>IF(Schueler3Punkte!$D$1=0,"",IF(Schueler3Punkte!$G27="","f",IF(Schueler3Punkte!$G27&gt;1,"f",Schueler3Punkte!$G27)))</f>
      </c>
      <c r="J34" s="35">
        <f>IF(Schueler4Punkte!$D$1=0,"",IF(Schueler4Punkte!$G27="","f",IF(Schueler4Punkte!$G27&gt;1,"f",Schueler4Punkte!$G27)))</f>
      </c>
      <c r="K34" s="35">
        <f>IF(Schueler5Punkte!$D$1=0,"",IF(Schueler5Punkte!$G27="","f",IF(Schueler5Punkte!$G27&gt;1,"f",Schueler5Punkte!$G27)))</f>
      </c>
      <c r="L34" s="35">
        <f>IF(Schueler6Punkte!$D$1=0,"",IF(Schueler6Punkte!$G27="","f",IF(Schueler6Punkte!$G27&gt;1,"f",Schueler6Punkte!$G27)))</f>
      </c>
      <c r="M34" s="35">
        <f>IF(Schueler7Punkte!$D$1=0,"",IF(Schueler7Punkte!$G27="","f",IF(Schueler7Punkte!$G27&gt;1,"f",Schueler7Punkte!$G27)))</f>
      </c>
      <c r="N34" s="35">
        <f>IF(Schueler8Punkte!$D$1=0,"",IF(Schueler8Punkte!$G27="","f",IF(Schueler8Punkte!$G27&gt;1,"f",Schueler8Punkte!$G27)))</f>
      </c>
      <c r="O34" s="35">
        <f>IF(Schueler9Punkte!$D$1=0,"",IF(Schueler9Punkte!$G27="","f",IF(Schueler9Punkte!$G27&gt;1,"f",Schueler9Punkte!$G27)))</f>
      </c>
      <c r="P34" s="35">
        <f>IF(Schueler10Punkte!$D$1=0,"",IF(Schueler10Punkte!$G27="","f",IF(Schueler10Punkte!$G27&gt;1,"f",Schueler10Punkte!$G27)))</f>
      </c>
      <c r="Q34" s="35">
        <f>IF(Schueler11Punkte!$D$1=0,"",IF(Schueler11Punkte!$G27="","f",IF(Schueler11Punkte!$G27&gt;1,"f",Schueler11Punkte!$G27)))</f>
      </c>
      <c r="R34" s="35">
        <f>IF(Schueler12Punkte!$D$1=0,"",IF(Schueler12Punkte!$G27="","f",IF(Schueler12Punkte!$G27&gt;1,"f",Schueler12Punkte!$G27)))</f>
      </c>
      <c r="S34" s="35">
        <f>IF(Schueler13Punkte!$D$1=0,"",IF(Schueler13Punkte!$G27="","f",IF(Schueler13Punkte!$G27&gt;1,"f",Schueler13Punkte!$G27)))</f>
      </c>
      <c r="T34" s="35">
        <f>IF(Schueler14Punkte!$D$1=0,"",IF(Schueler14Punkte!$G27="","f",IF(Schueler14Punkte!$G27&gt;1,"f",Schueler14Punkte!$G27)))</f>
      </c>
      <c r="U34" s="35">
        <f>IF(Schueler15Punkte!$D$1=0,"",IF(Schueler15Punkte!$G27="","f",IF(Schueler15Punkte!$G27&gt;1,"f",Schueler15Punkte!$G27)))</f>
      </c>
      <c r="V34" s="35">
        <f>IF(Schueler16Punkte!$D$1=0,"",IF(Schueler16Punkte!$G27="","f",IF(Schueler16Punkte!$G27&gt;1,"f",Schueler16Punkte!$G27)))</f>
      </c>
      <c r="W34" s="35">
        <f>IF(Schueler17Punkte!$D$1=0,"",IF(Schueler17Punkte!$G27="","f",IF(Schueler17Punkte!$G27&gt;1,"f",Schueler17Punkte!$G27)))</f>
      </c>
      <c r="X34" s="35">
        <f>IF(Schueler18Punkte!$D$1=0,"",IF(Schueler18Punkte!$G27="","f",IF(Schueler18Punkte!$G27&gt;1,"f",Schueler18Punkte!$G27)))</f>
      </c>
      <c r="Y34" s="35">
        <f>IF(Schueler19Punkte!$D$1=0,"",IF(Schueler19Punkte!$G27="","f",IF(Schueler19Punkte!$G27&gt;1,"f",Schueler19Punkte!$G27)))</f>
      </c>
      <c r="Z34" s="35">
        <f>IF(Schueler20Punkte!$D$1=0,"",IF(Schueler20Punkte!$G27="","f",IF(Schueler20Punkte!$G27&gt;1,"f",Schueler20Punkte!$G27)))</f>
      </c>
      <c r="AA34" s="35">
        <f>IF(Schueler21Punkte!$D$1=0,"",IF(Schueler21Punkte!$G27="","f",IF(Schueler21Punkte!$G27&gt;1,"f",Schueler21Punkte!$G27)))</f>
      </c>
      <c r="AB34" s="35">
        <f>IF(Schueler22Punkte!$D$1=0,"",IF(Schueler22Punkte!$G27="","f",IF(Schueler22Punkte!$G27&gt;1,"f",Schueler22Punkte!$G27)))</f>
      </c>
      <c r="AC34" s="35">
        <f>IF(Schueler23Punkte!$D$1=0,"",IF(Schueler23Punkte!$G27="","f",IF(Schueler23Punkte!$G27&gt;1,"f",Schueler23Punkte!$G27)))</f>
      </c>
      <c r="AD34" s="35">
        <f>IF(Schueler24Punkte!$D$1=0,"",IF(Schueler24Punkte!$G27="","f",IF(Schueler24Punkte!$G27&gt;1,"f",Schueler24Punkte!$G27)))</f>
      </c>
      <c r="AE34" s="35">
        <f>IF(Schueler25Punkte!$D$1=0,"",IF(Schueler25Punkte!$G27="","f",IF(Schueler25Punkte!$G27&gt;1,"f",Schueler25Punkte!$G27)))</f>
      </c>
      <c r="AF34" s="35">
        <f>IF(Schueler26Punkte!$D$1=0,"",IF(Schueler26Punkte!$G27="","f",IF(Schueler26Punkte!$G27&gt;1,"f",Schueler26Punkte!$G27)))</f>
      </c>
      <c r="AG34" s="35">
        <f>IF(Schueler27Punkte!$D$1=0,"",IF(Schueler27Punkte!$G27="","f",IF(Schueler27Punkte!$G27&gt;1,"f",Schueler27Punkte!$G27)))</f>
      </c>
      <c r="AH34" s="35">
        <f>IF(Schueler28Punkte!$D$1=0,"",IF(Schueler28Punkte!$G27="","f",IF(Schueler28Punkte!$G27&gt;1,"f",Schueler28Punkte!$G27)))</f>
      </c>
      <c r="AI34" s="35">
        <f>IF(Schueler29Punkte!$D$1=0,"",IF(Schueler29Punkte!$G27="","f",IF(Schueler29Punkte!$G27&gt;1,"f",Schueler29Punkte!$G27)))</f>
      </c>
      <c r="AJ34" s="35">
        <f>IF(Schueler30Punkte!$D$1=0,"",IF(Schueler30Punkte!$G27="","f",IF(Schueler30Punkte!$G27&gt;1,"f",Schueler30Punkte!$G27)))</f>
      </c>
      <c r="AK34" s="113" t="e">
        <f t="shared" si="4"/>
        <v>#DIV/0!</v>
      </c>
    </row>
    <row r="35" spans="1:37" s="12" customFormat="1" ht="15">
      <c r="A35" s="28">
        <v>3</v>
      </c>
      <c r="B35" s="18" t="s">
        <v>40</v>
      </c>
      <c r="C35" s="131"/>
      <c r="D35" s="179"/>
      <c r="E35" s="180"/>
      <c r="F35" s="45">
        <v>1</v>
      </c>
      <c r="G35" s="35">
        <f>IF(Schueler1Punkte!$D$1=0,"",IF(Schueler1Punkte!$G28="","f",IF(Schueler1Punkte!$G28&gt;1,"f",Schueler1Punkte!$G28)))</f>
      </c>
      <c r="H35" s="35">
        <f>IF(Schueler2Punkte!$D$1=0,"",IF(Schueler2Punkte!$G28="","f",IF(Schueler2Punkte!$G28&gt;1,"f",Schueler2Punkte!$G28)))</f>
      </c>
      <c r="I35" s="35">
        <f>IF(Schueler3Punkte!$D$1=0,"",IF(Schueler3Punkte!$G28="","f",IF(Schueler3Punkte!$G28&gt;1,"f",Schueler3Punkte!$G28)))</f>
      </c>
      <c r="J35" s="35">
        <f>IF(Schueler4Punkte!$D$1=0,"",IF(Schueler4Punkte!$G28="","f",IF(Schueler4Punkte!$G28&gt;1,"f",Schueler4Punkte!$G28)))</f>
      </c>
      <c r="K35" s="35">
        <f>IF(Schueler5Punkte!$D$1=0,"",IF(Schueler5Punkte!$G28="","f",IF(Schueler5Punkte!$G28&gt;1,"f",Schueler5Punkte!$G28)))</f>
      </c>
      <c r="L35" s="35">
        <f>IF(Schueler6Punkte!$D$1=0,"",IF(Schueler6Punkte!$G28="","f",IF(Schueler6Punkte!$G28&gt;1,"f",Schueler6Punkte!$G28)))</f>
      </c>
      <c r="M35" s="35">
        <f>IF(Schueler7Punkte!$D$1=0,"",IF(Schueler7Punkte!$G28="","f",IF(Schueler7Punkte!$G28&gt;1,"f",Schueler7Punkte!$G28)))</f>
      </c>
      <c r="N35" s="35">
        <f>IF(Schueler8Punkte!$D$1=0,"",IF(Schueler8Punkte!$G28="","f",IF(Schueler8Punkte!$G28&gt;1,"f",Schueler8Punkte!$G28)))</f>
      </c>
      <c r="O35" s="35">
        <f>IF(Schueler9Punkte!$D$1=0,"",IF(Schueler9Punkte!$G28="","f",IF(Schueler9Punkte!$G28&gt;1,"f",Schueler9Punkte!$G28)))</f>
      </c>
      <c r="P35" s="35">
        <f>IF(Schueler10Punkte!$D$1=0,"",IF(Schueler10Punkte!$G28="","f",IF(Schueler10Punkte!$G28&gt;1,"f",Schueler10Punkte!$G28)))</f>
      </c>
      <c r="Q35" s="35">
        <f>IF(Schueler11Punkte!$D$1=0,"",IF(Schueler11Punkte!$G28="","f",IF(Schueler11Punkte!$G28&gt;1,"f",Schueler11Punkte!$G28)))</f>
      </c>
      <c r="R35" s="35">
        <f>IF(Schueler12Punkte!$D$1=0,"",IF(Schueler12Punkte!$G28="","f",IF(Schueler12Punkte!$G28&gt;1,"f",Schueler12Punkte!$G28)))</f>
      </c>
      <c r="S35" s="35">
        <f>IF(Schueler13Punkte!$D$1=0,"",IF(Schueler13Punkte!$G28="","f",IF(Schueler13Punkte!$G28&gt;1,"f",Schueler13Punkte!$G28)))</f>
      </c>
      <c r="T35" s="35">
        <f>IF(Schueler14Punkte!$D$1=0,"",IF(Schueler14Punkte!$G28="","f",IF(Schueler14Punkte!$G28&gt;1,"f",Schueler14Punkte!$G28)))</f>
      </c>
      <c r="U35" s="35">
        <f>IF(Schueler15Punkte!$D$1=0,"",IF(Schueler15Punkte!$G28="","f",IF(Schueler15Punkte!$G28&gt;1,"f",Schueler15Punkte!$G28)))</f>
      </c>
      <c r="V35" s="35">
        <f>IF(Schueler16Punkte!$D$1=0,"",IF(Schueler16Punkte!$G28="","f",IF(Schueler16Punkte!$G28&gt;1,"f",Schueler16Punkte!$G28)))</f>
      </c>
      <c r="W35" s="35">
        <f>IF(Schueler17Punkte!$D$1=0,"",IF(Schueler17Punkte!$G28="","f",IF(Schueler17Punkte!$G28&gt;1,"f",Schueler17Punkte!$G28)))</f>
      </c>
      <c r="X35" s="35">
        <f>IF(Schueler18Punkte!$D$1=0,"",IF(Schueler18Punkte!$G28="","f",IF(Schueler18Punkte!$G28&gt;1,"f",Schueler18Punkte!$G28)))</f>
      </c>
      <c r="Y35" s="35">
        <f>IF(Schueler19Punkte!$D$1=0,"",IF(Schueler19Punkte!$G28="","f",IF(Schueler19Punkte!$G28&gt;1,"f",Schueler19Punkte!$G28)))</f>
      </c>
      <c r="Z35" s="35">
        <f>IF(Schueler20Punkte!$D$1=0,"",IF(Schueler20Punkte!$G28="","f",IF(Schueler20Punkte!$G28&gt;1,"f",Schueler20Punkte!$G28)))</f>
      </c>
      <c r="AA35" s="35">
        <f>IF(Schueler21Punkte!$D$1=0,"",IF(Schueler21Punkte!$G28="","f",IF(Schueler21Punkte!$G28&gt;1,"f",Schueler21Punkte!$G28)))</f>
      </c>
      <c r="AB35" s="35">
        <f>IF(Schueler22Punkte!$D$1=0,"",IF(Schueler22Punkte!$G28="","f",IF(Schueler22Punkte!$G28&gt;1,"f",Schueler22Punkte!$G28)))</f>
      </c>
      <c r="AC35" s="35">
        <f>IF(Schueler23Punkte!$D$1=0,"",IF(Schueler23Punkte!$G28="","f",IF(Schueler23Punkte!$G28&gt;1,"f",Schueler23Punkte!$G28)))</f>
      </c>
      <c r="AD35" s="35">
        <f>IF(Schueler24Punkte!$D$1=0,"",IF(Schueler24Punkte!$G28="","f",IF(Schueler24Punkte!$G28&gt;1,"f",Schueler24Punkte!$G28)))</f>
      </c>
      <c r="AE35" s="35">
        <f>IF(Schueler25Punkte!$D$1=0,"",IF(Schueler25Punkte!$G28="","f",IF(Schueler25Punkte!$G28&gt;1,"f",Schueler25Punkte!$G28)))</f>
      </c>
      <c r="AF35" s="35">
        <f>IF(Schueler26Punkte!$D$1=0,"",IF(Schueler26Punkte!$G28="","f",IF(Schueler26Punkte!$G28&gt;1,"f",Schueler26Punkte!$G28)))</f>
      </c>
      <c r="AG35" s="35">
        <f>IF(Schueler27Punkte!$D$1=0,"",IF(Schueler27Punkte!$G28="","f",IF(Schueler27Punkte!$G28&gt;1,"f",Schueler27Punkte!$G28)))</f>
      </c>
      <c r="AH35" s="35">
        <f>IF(Schueler28Punkte!$D$1=0,"",IF(Schueler28Punkte!$G28="","f",IF(Schueler28Punkte!$G28&gt;1,"f",Schueler28Punkte!$G28)))</f>
      </c>
      <c r="AI35" s="35">
        <f>IF(Schueler29Punkte!$D$1=0,"",IF(Schueler29Punkte!$G28="","f",IF(Schueler29Punkte!$G28&gt;1,"f",Schueler29Punkte!$G28)))</f>
      </c>
      <c r="AJ35" s="35">
        <f>IF(Schueler30Punkte!$D$1=0,"",IF(Schueler30Punkte!$G28="","f",IF(Schueler30Punkte!$G28&gt;1,"f",Schueler30Punkte!$G28)))</f>
      </c>
      <c r="AK35" s="113" t="e">
        <f t="shared" si="4"/>
        <v>#DIV/0!</v>
      </c>
    </row>
    <row r="36" spans="1:37" s="12" customFormat="1" ht="15">
      <c r="A36" s="28">
        <v>4</v>
      </c>
      <c r="B36" s="18" t="s">
        <v>41</v>
      </c>
      <c r="C36" s="131"/>
      <c r="D36" s="179"/>
      <c r="E36" s="180"/>
      <c r="F36" s="45">
        <v>1</v>
      </c>
      <c r="G36" s="35">
        <f>IF(Schueler1Punkte!$D$1=0,"",IF(Schueler1Punkte!$G29="","f",IF(Schueler1Punkte!$G29&gt;1,"f",Schueler1Punkte!$G29)))</f>
      </c>
      <c r="H36" s="35">
        <f>IF(Schueler2Punkte!$D$1=0,"",IF(Schueler2Punkte!$G29="","f",IF(Schueler2Punkte!$G29&gt;1,"f",Schueler2Punkte!$G29)))</f>
      </c>
      <c r="I36" s="35">
        <f>IF(Schueler3Punkte!$D$1=0,"",IF(Schueler3Punkte!$G29="","f",IF(Schueler3Punkte!$G29&gt;1,"f",Schueler3Punkte!$G29)))</f>
      </c>
      <c r="J36" s="35">
        <f>IF(Schueler4Punkte!$D$1=0,"",IF(Schueler4Punkte!$G29="","f",IF(Schueler4Punkte!$G29&gt;1,"f",Schueler4Punkte!$G29)))</f>
      </c>
      <c r="K36" s="35">
        <f>IF(Schueler5Punkte!$D$1=0,"",IF(Schueler5Punkte!$G29="","f",IF(Schueler5Punkte!$G29&gt;1,"f",Schueler5Punkte!$G29)))</f>
      </c>
      <c r="L36" s="35">
        <f>IF(Schueler6Punkte!$D$1=0,"",IF(Schueler6Punkte!$G29="","f",IF(Schueler6Punkte!$G29&gt;1,"f",Schueler6Punkte!$G29)))</f>
      </c>
      <c r="M36" s="35">
        <f>IF(Schueler7Punkte!$D$1=0,"",IF(Schueler7Punkte!$G29="","f",IF(Schueler7Punkte!$G29&gt;1,"f",Schueler7Punkte!$G29)))</f>
      </c>
      <c r="N36" s="35">
        <f>IF(Schueler8Punkte!$D$1=0,"",IF(Schueler8Punkte!$G29="","f",IF(Schueler8Punkte!$G29&gt;1,"f",Schueler8Punkte!$G29)))</f>
      </c>
      <c r="O36" s="35">
        <f>IF(Schueler9Punkte!$D$1=0,"",IF(Schueler9Punkte!$G29="","f",IF(Schueler9Punkte!$G29&gt;1,"f",Schueler9Punkte!$G29)))</f>
      </c>
      <c r="P36" s="35">
        <f>IF(Schueler10Punkte!$D$1=0,"",IF(Schueler10Punkte!$G29="","f",IF(Schueler10Punkte!$G29&gt;1,"f",Schueler10Punkte!$G29)))</f>
      </c>
      <c r="Q36" s="35">
        <f>IF(Schueler11Punkte!$D$1=0,"",IF(Schueler11Punkte!$G29="","f",IF(Schueler11Punkte!$G29&gt;1,"f",Schueler11Punkte!$G29)))</f>
      </c>
      <c r="R36" s="35">
        <f>IF(Schueler12Punkte!$D$1=0,"",IF(Schueler12Punkte!$G29="","f",IF(Schueler12Punkte!$G29&gt;1,"f",Schueler12Punkte!$G29)))</f>
      </c>
      <c r="S36" s="35">
        <f>IF(Schueler13Punkte!$D$1=0,"",IF(Schueler13Punkte!$G29="","f",IF(Schueler13Punkte!$G29&gt;1,"f",Schueler13Punkte!$G29)))</f>
      </c>
      <c r="T36" s="35">
        <f>IF(Schueler14Punkte!$D$1=0,"",IF(Schueler14Punkte!$G29="","f",IF(Schueler14Punkte!$G29&gt;1,"f",Schueler14Punkte!$G29)))</f>
      </c>
      <c r="U36" s="35">
        <f>IF(Schueler15Punkte!$D$1=0,"",IF(Schueler15Punkte!$G29="","f",IF(Schueler15Punkte!$G29&gt;1,"f",Schueler15Punkte!$G29)))</f>
      </c>
      <c r="V36" s="35">
        <f>IF(Schueler16Punkte!$D$1=0,"",IF(Schueler16Punkte!$G29="","f",IF(Schueler16Punkte!$G29&gt;1,"f",Schueler16Punkte!$G29)))</f>
      </c>
      <c r="W36" s="35">
        <f>IF(Schueler17Punkte!$D$1=0,"",IF(Schueler17Punkte!$G29="","f",IF(Schueler17Punkte!$G29&gt;1,"f",Schueler17Punkte!$G29)))</f>
      </c>
      <c r="X36" s="35">
        <f>IF(Schueler18Punkte!$D$1=0,"",IF(Schueler18Punkte!$G29="","f",IF(Schueler18Punkte!$G29&gt;1,"f",Schueler18Punkte!$G29)))</f>
      </c>
      <c r="Y36" s="35">
        <f>IF(Schueler19Punkte!$D$1=0,"",IF(Schueler19Punkte!$G29="","f",IF(Schueler19Punkte!$G29&gt;1,"f",Schueler19Punkte!$G29)))</f>
      </c>
      <c r="Z36" s="35">
        <f>IF(Schueler20Punkte!$D$1=0,"",IF(Schueler20Punkte!$G29="","f",IF(Schueler20Punkte!$G29&gt;1,"f",Schueler20Punkte!$G29)))</f>
      </c>
      <c r="AA36" s="35">
        <f>IF(Schueler21Punkte!$D$1=0,"",IF(Schueler21Punkte!$G29="","f",IF(Schueler21Punkte!$G29&gt;1,"f",Schueler21Punkte!$G29)))</f>
      </c>
      <c r="AB36" s="35">
        <f>IF(Schueler22Punkte!$D$1=0,"",IF(Schueler22Punkte!$G29="","f",IF(Schueler22Punkte!$G29&gt;1,"f",Schueler22Punkte!$G29)))</f>
      </c>
      <c r="AC36" s="35">
        <f>IF(Schueler23Punkte!$D$1=0,"",IF(Schueler23Punkte!$G29="","f",IF(Schueler23Punkte!$G29&gt;1,"f",Schueler23Punkte!$G29)))</f>
      </c>
      <c r="AD36" s="35">
        <f>IF(Schueler24Punkte!$D$1=0,"",IF(Schueler24Punkte!$G29="","f",IF(Schueler24Punkte!$G29&gt;1,"f",Schueler24Punkte!$G29)))</f>
      </c>
      <c r="AE36" s="35">
        <f>IF(Schueler25Punkte!$D$1=0,"",IF(Schueler25Punkte!$G29="","f",IF(Schueler25Punkte!$G29&gt;1,"f",Schueler25Punkte!$G29)))</f>
      </c>
      <c r="AF36" s="35">
        <f>IF(Schueler26Punkte!$D$1=0,"",IF(Schueler26Punkte!$G29="","f",IF(Schueler26Punkte!$G29&gt;1,"f",Schueler26Punkte!$G29)))</f>
      </c>
      <c r="AG36" s="35">
        <f>IF(Schueler27Punkte!$D$1=0,"",IF(Schueler27Punkte!$G29="","f",IF(Schueler27Punkte!$G29&gt;1,"f",Schueler27Punkte!$G29)))</f>
      </c>
      <c r="AH36" s="35">
        <f>IF(Schueler28Punkte!$D$1=0,"",IF(Schueler28Punkte!$G29="","f",IF(Schueler28Punkte!$G29&gt;1,"f",Schueler28Punkte!$G29)))</f>
      </c>
      <c r="AI36" s="35">
        <f>IF(Schueler29Punkte!$D$1=0,"",IF(Schueler29Punkte!$G29="","f",IF(Schueler29Punkte!$G29&gt;1,"f",Schueler29Punkte!$G29)))</f>
      </c>
      <c r="AJ36" s="35">
        <f>IF(Schueler30Punkte!$D$1=0,"",IF(Schueler30Punkte!$G29="","f",IF(Schueler30Punkte!$G29&gt;1,"f",Schueler30Punkte!$G29)))</f>
      </c>
      <c r="AK36" s="113" t="e">
        <f t="shared" si="4"/>
        <v>#DIV/0!</v>
      </c>
    </row>
    <row r="37" spans="1:37" ht="15">
      <c r="A37" s="101" t="s">
        <v>8</v>
      </c>
      <c r="B37" s="29"/>
      <c r="C37" s="101" t="s">
        <v>9</v>
      </c>
      <c r="D37" s="177"/>
      <c r="E37" s="178"/>
      <c r="F37" s="48" t="s">
        <v>68</v>
      </c>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111"/>
    </row>
    <row r="38" spans="1:39" ht="15">
      <c r="A38" s="30">
        <v>1</v>
      </c>
      <c r="B38" s="30"/>
      <c r="C38" s="184" t="s">
        <v>10</v>
      </c>
      <c r="D38" s="185"/>
      <c r="E38" s="186"/>
      <c r="F38" s="45"/>
      <c r="G38" s="35">
        <f>IF(Schueler1Punkte!$G$30="","",IF(Schueler1Punkte!$G$30=1,"f",IF(Schueler1Punkte!$G$30=3,"f",IF(Schueler1Punkte!$G$30=5,"f",IF(Schueler1Punkte!$G$30&gt;5,"f",Schueler1Punkte!$G30)))))</f>
      </c>
      <c r="H38" s="35">
        <f>IF(Schueler2Punkte!$G$30="","",IF(Schueler2Punkte!$G$30=1,"f",IF(Schueler2Punkte!$G$30=3,"f",IF(Schueler2Punkte!$G$30=5,"f",IF(Schueler2Punkte!$G$30&gt;5,"f",Schueler2Punkte!$G30)))))</f>
      </c>
      <c r="I38" s="35">
        <f>IF(Schueler3Punkte!$G$30="","",IF(Schueler3Punkte!$G$30=1,"f",IF(Schueler3Punkte!$G$30=3,"f",IF(Schueler3Punkte!$G$30=5,"f",IF(Schueler3Punkte!$G$30&gt;5,"f",Schueler3Punkte!$G30)))))</f>
      </c>
      <c r="J38" s="35">
        <f>IF(Schueler4Punkte!$G$30="","",IF(Schueler4Punkte!$G$30=1,"f",IF(Schueler4Punkte!$G$30=3,"f",IF(Schueler4Punkte!$G$30=5,"f",IF(Schueler4Punkte!$G$30&gt;5,"f",Schueler4Punkte!$G30)))))</f>
      </c>
      <c r="K38" s="35">
        <f>IF(Schueler5Punkte!$G$30="","",IF(Schueler5Punkte!$G$30=1,"f",IF(Schueler5Punkte!$G$30=3,"f",IF(Schueler5Punkte!$G$30=5,"f",IF(Schueler5Punkte!$G$30&gt;5,"f",Schueler5Punkte!$G30)))))</f>
      </c>
      <c r="L38" s="35">
        <f>IF(Schueler6Punkte!$G$30="","",IF(Schueler6Punkte!$G$30=1,"f",IF(Schueler6Punkte!$G$30=3,"f",IF(Schueler6Punkte!$G$30=5,"f",IF(Schueler6Punkte!$G$30&gt;5,"f",Schueler6Punkte!$G30)))))</f>
      </c>
      <c r="M38" s="35">
        <f>IF(Schueler7Punkte!$G$30="","",IF(Schueler7Punkte!$G$30=1,"f",IF(Schueler7Punkte!$G$30=3,"f",IF(Schueler7Punkte!$G$30=5,"f",IF(Schueler7Punkte!$G$30&gt;5,"f",Schueler7Punkte!$G30)))))</f>
      </c>
      <c r="N38" s="35">
        <f>IF(Schueler8Punkte!$G$30="","",IF(Schueler8Punkte!$G$30=1,"f",IF(Schueler8Punkte!$G$30=3,"f",IF(Schueler8Punkte!$G$30=5,"f",IF(Schueler8Punkte!$G$30&gt;5,"f",Schueler8Punkte!$G30)))))</f>
      </c>
      <c r="O38" s="35">
        <f>IF(Schueler9Punkte!$G$30="","",IF(Schueler9Punkte!$G$30=1,"f",IF(Schueler9Punkte!$G$30=3,"f",IF(Schueler9Punkte!$G$30=5,"f",IF(Schueler9Punkte!$G$30&gt;5,"f",Schueler9Punkte!$G30)))))</f>
      </c>
      <c r="P38" s="35">
        <f>IF(Schueler10Punkte!$G$30="","",IF(Schueler10Punkte!$G$30=1,"f",IF(Schueler10Punkte!$G$30=3,"f",IF(Schueler10Punkte!$G$30=5,"f",IF(Schueler10Punkte!$G$30&gt;5,"f",Schueler10Punkte!$G30)))))</f>
      </c>
      <c r="Q38" s="35">
        <f>IF(Schueler11Punkte!$G$30="","",IF(Schueler11Punkte!$G$30=1,"f",IF(Schueler11Punkte!$G$30=3,"f",IF(Schueler11Punkte!$G$30=5,"f",IF(Schueler11Punkte!$G$30&gt;5,"f",Schueler11Punkte!$G30)))))</f>
      </c>
      <c r="R38" s="35">
        <f>IF(Schueler12Punkte!$G$30="","",IF(Schueler12Punkte!$G$30=1,"f",IF(Schueler12Punkte!$G$30=3,"f",IF(Schueler12Punkte!$G$30=5,"f",IF(Schueler12Punkte!$G$30&gt;5,"f",Schueler12Punkte!$G30)))))</f>
      </c>
      <c r="S38" s="35">
        <f>IF(Schueler13Punkte!$G$30="","",IF(Schueler13Punkte!$G$30=1,"f",IF(Schueler13Punkte!$G$30=3,"f",IF(Schueler13Punkte!$G$30=5,"f",IF(Schueler13Punkte!$G$30&gt;5,"f",Schueler13Punkte!$G30)))))</f>
      </c>
      <c r="T38" s="35">
        <f>IF(Schueler14Punkte!$G$30="","",IF(Schueler14Punkte!$G$30=1,"f",IF(Schueler14Punkte!$G$30=3,"f",IF(Schueler14Punkte!$G$30=5,"f",IF(Schueler14Punkte!$G$30&gt;5,"f",Schueler14Punkte!$G30)))))</f>
      </c>
      <c r="U38" s="35">
        <f>IF(Schueler15Punkte!$G$30="","",IF(Schueler15Punkte!$G$30=1,"f",IF(Schueler15Punkte!$G$30=3,"f",IF(Schueler15Punkte!$G$30=5,"f",IF(Schueler15Punkte!$G$30&gt;5,"f",Schueler15Punkte!$G30)))))</f>
      </c>
      <c r="V38" s="35">
        <f>IF(Schueler16Punkte!$G$30="","",IF(Schueler16Punkte!$G$30=1,"f",IF(Schueler16Punkte!$G$30=3,"f",IF(Schueler16Punkte!$G$30=5,"f",IF(Schueler16Punkte!$G$30&gt;5,"f",Schueler16Punkte!$G30)))))</f>
      </c>
      <c r="W38" s="35">
        <f>IF(Schueler17Punkte!$G$30="","",IF(Schueler17Punkte!$G$30=1,"f",IF(Schueler17Punkte!$G$30=3,"f",IF(Schueler17Punkte!$G$30=5,"f",IF(Schueler17Punkte!$G$30&gt;5,"f",Schueler17Punkte!$G30)))))</f>
      </c>
      <c r="X38" s="35">
        <f>IF(Schueler18Punkte!$G$30="","",IF(Schueler18Punkte!$G$30=1,"f",IF(Schueler18Punkte!$G$30=3,"f",IF(Schueler18Punkte!$G$30=5,"f",IF(Schueler18Punkte!$G$30&gt;5,"f",Schueler18Punkte!$G30)))))</f>
      </c>
      <c r="Y38" s="35">
        <f>IF(Schueler19Punkte!$G$30="","",IF(Schueler19Punkte!$G$30=1,"f",IF(Schueler19Punkte!$G$30=3,"f",IF(Schueler19Punkte!$G$30=5,"f",IF(Schueler19Punkte!$G$30&gt;5,"f",Schueler19Punkte!$G30)))))</f>
      </c>
      <c r="Z38" s="35">
        <f>IF(Schueler20Punkte!$G$30="","",IF(Schueler20Punkte!$G$30=1,"f",IF(Schueler20Punkte!$G$30=3,"f",IF(Schueler20Punkte!$G$30=5,"f",IF(Schueler20Punkte!$G$30&gt;5,"f",Schueler20Punkte!$G30)))))</f>
      </c>
      <c r="AA38" s="35">
        <f>IF(Schueler21Punkte!$G$30="","",IF(Schueler21Punkte!$G$30=1,"f",IF(Schueler21Punkte!$G$30=3,"f",IF(Schueler21Punkte!$G$30=5,"f",IF(Schueler21Punkte!$G$30&gt;5,"f",Schueler21Punkte!$G30)))))</f>
      </c>
      <c r="AB38" s="35">
        <f>IF(Schueler22Punkte!$G$30="","",IF(Schueler22Punkte!$G$30=1,"f",IF(Schueler22Punkte!$G$30=3,"f",IF(Schueler22Punkte!$G$30=5,"f",IF(Schueler22Punkte!$G$30&gt;5,"f",Schueler22Punkte!$G30)))))</f>
      </c>
      <c r="AC38" s="35">
        <f>IF(Schueler23Punkte!$G$30="","",IF(Schueler23Punkte!$G$30=1,"f",IF(Schueler23Punkte!$G$30=3,"f",IF(Schueler23Punkte!$G$30=5,"f",IF(Schueler23Punkte!$G$30&gt;5,"f",Schueler23Punkte!$G30)))))</f>
      </c>
      <c r="AD38" s="35">
        <f>IF(Schueler24Punkte!$G$30="","",IF(Schueler24Punkte!$G$30=1,"f",IF(Schueler24Punkte!$G$30=3,"f",IF(Schueler24Punkte!$G$30=5,"f",IF(Schueler24Punkte!$G$30&gt;5,"f",Schueler24Punkte!$G30)))))</f>
      </c>
      <c r="AE38" s="35">
        <f>IF(Schueler25Punkte!$G$30="","",IF(Schueler25Punkte!$G$30=1,"f",IF(Schueler25Punkte!$G$30=3,"f",IF(Schueler25Punkte!$G$30=5,"f",IF(Schueler25Punkte!$G$30&gt;5,"f",Schueler25Punkte!$G30)))))</f>
      </c>
      <c r="AF38" s="35">
        <f>IF(Schueler26Punkte!$G$30="","",IF(Schueler26Punkte!$G$30=1,"f",IF(Schueler26Punkte!$G$30=3,"f",IF(Schueler26Punkte!$G$30=5,"f",IF(Schueler26Punkte!$G$30&gt;5,"f",Schueler26Punkte!$G30)))))</f>
      </c>
      <c r="AG38" s="35">
        <f>IF(Schueler27Punkte!$G$30="","",IF(Schueler27Punkte!$G$30=1,"f",IF(Schueler27Punkte!$G$30=3,"f",IF(Schueler27Punkte!$G$30=5,"f",IF(Schueler27Punkte!$G$30&gt;5,"f",Schueler27Punkte!$G30)))))</f>
      </c>
      <c r="AH38" s="35">
        <f>IF(Schueler28Punkte!$G$30="","",IF(Schueler28Punkte!$G$30=1,"f",IF(Schueler28Punkte!$G$30=3,"f",IF(Schueler28Punkte!$G$30=5,"f",IF(Schueler28Punkte!$G$30&gt;5,"f",Schueler28Punkte!$G30)))))</f>
      </c>
      <c r="AI38" s="35">
        <f>IF(Schueler29Punkte!$G$30="","",IF(Schueler29Punkte!$G$30=1,"f",IF(Schueler29Punkte!$G$30=3,"f",IF(Schueler29Punkte!$G$30=5,"f",IF(Schueler29Punkte!$G$30&gt;5,"f",Schueler29Punkte!$G30)))))</f>
      </c>
      <c r="AJ38" s="35">
        <f>IF(Schueler30Punkte!$G$30="","",IF(Schueler30Punkte!$G$30=1,"f",IF(Schueler30Punkte!$G$30=3,"f",IF(Schueler30Punkte!$G$30=5,"f",IF(Schueler30Punkte!$G$30&gt;5,"f",Schueler30Punkte!$G30)))))</f>
      </c>
      <c r="AK38" s="111" t="e">
        <f>SUM(G38:AJ38)/((COUNTIF(G38:AJ38,0)+COUNTIF(G38:AJ38,3)+COUNTIF(G38:AJ38,6))*6)</f>
        <v>#DIV/0!</v>
      </c>
      <c r="AM38" s="107"/>
    </row>
    <row r="39" spans="1:37" ht="15">
      <c r="A39" s="31"/>
      <c r="B39" s="32" t="s">
        <v>1</v>
      </c>
      <c r="C39" s="31"/>
      <c r="D39" s="187"/>
      <c r="E39" s="186"/>
      <c r="F39" s="49">
        <v>24</v>
      </c>
      <c r="G39" s="41">
        <f>IF(G1="","",COUNTIF(G6:G21,"1")+COUNTIF(G23:G26,"1")+COUNTIF(G28:G31,"1")+COUNTIF(G33:G36,"1")+IF(Schueler1Punkte!$G30="",0,Schueler1Punkte!$G30))</f>
      </c>
      <c r="H39" s="41">
        <f>IF(H1="","",COUNTIF(H6:H21,"1")+COUNTIF(H23:H26,"1")+COUNTIF(H28:H31,"1")+COUNTIF(H33:H36,"1")+IF(Schueler2Punkte!G30="",0,Schueler2Punkte!G30))</f>
      </c>
      <c r="I39" s="41">
        <f>IF(I1="","",COUNTIF(I6:I21,"1")+COUNTIF(I23:I26,"1")+COUNTIF(I28:I31,"1")+COUNTIF(I33:I36,"1")+IF(Schueler3Punkte!G30="",0,Schueler3Punkte!G30))</f>
      </c>
      <c r="J39" s="41">
        <f>IF(J1="","",COUNTIF(J6:J21,"1")+COUNTIF(J23:J26,"1")+COUNTIF(J28:J31,"1")+COUNTIF(J33:J36,"1")+IF(Schueler4Punkte!G30="",0,Schueler4Punkte!G30))</f>
      </c>
      <c r="K39" s="41">
        <f>IF(K1="","",COUNTIF(K6:K21,"1")+COUNTIF(K23:K26,"1")+COUNTIF(K28:K31,"1")+COUNTIF(K33:K36,"1")+IF(Schueler5Punkte!G30="",0,Schueler5Punkte!G30))</f>
      </c>
      <c r="L39" s="41">
        <f>IF(L1="","",COUNTIF(L6:L21,"1")+COUNTIF(L23:L26,"1")+COUNTIF(L28:L31,"1")+COUNTIF(L33:L36,"1")+IF(Schueler6Punkte!G30="",0,Schueler6Punkte!G30))</f>
      </c>
      <c r="M39" s="41">
        <f>IF(M1="","",COUNTIF(M6:M21,"1")+COUNTIF(M23:M26,"1")+COUNTIF(M28:M31,"1")+COUNTIF(M33:M36,"1")+IF(Schueler7Punkte!G30="",0,Schueler7Punkte!G30))</f>
      </c>
      <c r="N39" s="41">
        <f>IF(N1="","",COUNTIF(N6:N21,"1")+COUNTIF(N23:N26,"1")+COUNTIF(N28:N31,"1")+COUNTIF(N33:N36,"1")+IF(Schueler8Punkte!G30="",0,Schueler8Punkte!G30))</f>
      </c>
      <c r="O39" s="41">
        <f>IF(O1="","",COUNTIF(O6:O21,"1")+COUNTIF(O23:O26,"1")+COUNTIF(O28:O31,"1")+COUNTIF(O33:O36,"1")+IF(Schueler9Punkte!G30="",0,Schueler9Punkte!G30))</f>
      </c>
      <c r="P39" s="41">
        <f>IF(P1="","",COUNTIF(P6:P21,"1")+COUNTIF(P23:P26,"1")+COUNTIF(P28:P31,"1")+COUNTIF(P33:P36,"1")+IF(Schueler10Punkte!G30="",0,Schueler10Punkte!G30))</f>
      </c>
      <c r="Q39" s="41">
        <f>IF(Q1="","",COUNTIF(Q6:Q21,"1")+COUNTIF(Q23:Q26,"1")+COUNTIF(Q28:Q31,"1")+COUNTIF(Q33:Q36,"1")+IF(Schueler11Punkte!G30="",0,Schueler11Punkte!G30))</f>
      </c>
      <c r="R39" s="41">
        <f>IF(R1="","",COUNTIF(R6:R21,"1")+COUNTIF(R23:R26,"1")+COUNTIF(R28:R31,"1")+COUNTIF(R33:R36,"1")+IF(Schueler12Punkte!G30="",0,Schueler12Punkte!G30))</f>
      </c>
      <c r="S39" s="41">
        <f>IF(S1="","",COUNTIF(S6:S21,"1")+COUNTIF(S23:S26,"1")+COUNTIF(S28:S31,"1")+COUNTIF(S33:S36,"1")+IF(Schueler13Punkte!G30="",0,Schueler13Punkte!G30))</f>
      </c>
      <c r="T39" s="41">
        <f>IF(T1="","",COUNTIF(T6:T21,"1")+COUNTIF(T23:T26,"1")+COUNTIF(T28:T31,"1")+COUNTIF(T33:T36,"1")+IF(Schueler14Punkte!G30="",0,Schueler14Punkte!G30))</f>
      </c>
      <c r="U39" s="41">
        <f>IF(U1="","",COUNTIF(U6:U21,"1")+COUNTIF(U23:U26,"1")+COUNTIF(U28:U31,"1")+COUNTIF(U33:U36,"1")+IF(Schueler15Punkte!G30="",0,Schueler15Punkte!G30))</f>
      </c>
      <c r="V39" s="41">
        <f>IF(V1="","",COUNTIF(V6:V21,"1")+COUNTIF(V23:V26,"1")+COUNTIF(V28:V31,"1")+COUNTIF(V33:V36,"1")+IF(Schueler16Punkte!G30="",0,Schueler16Punkte!G30))</f>
      </c>
      <c r="W39" s="41">
        <f>IF(W1="","",COUNTIF(W6:W21,"1")+COUNTIF(W23:W26,"1")+COUNTIF(W28:W31,"1")+COUNTIF(W33:W36,"1")+IF(Schueler17Punkte!G30="",0,Schueler17Punkte!G30))</f>
      </c>
      <c r="X39" s="41">
        <f>IF(X1="","",COUNTIF(X6:X21,"1")+COUNTIF(X23:X26,"1")+COUNTIF(X28:X31,"1")+COUNTIF(X33:X36,"1")+IF(Schueler18Punkte!G30="",0,Schueler18Punkte!G30))</f>
      </c>
      <c r="Y39" s="41">
        <f>IF(Y1="","",COUNTIF(Y6:Y21,"1")+COUNTIF(Y23:Y26,"1")+COUNTIF(Y28:Y31,"1")+COUNTIF(Y33:Y36,"1")+IF(Schueler19Punkte!G30="",0,Schueler19Punkte!G30))</f>
      </c>
      <c r="Z39" s="41">
        <f>IF(Z1="","",COUNTIF(Z6:Z21,"1")+COUNTIF(Z23:Z26,"1")+COUNTIF(Z28:Z31,"1")+COUNTIF(Z33:Z36,"1")+IF(Schueler20Punkte!G30="",0,Schueler20Punkte!G30))</f>
      </c>
      <c r="AA39" s="41">
        <f>IF(AA1="","",COUNTIF(AA6:AA21,"1")+COUNTIF(AA23:AA26,"1")+COUNTIF(AA28:AA31,"1")+COUNTIF(AA33:AA36,"1")+IF(Schueler21Punkte!G30="",0,Schueler21Punkte!G30))</f>
      </c>
      <c r="AB39" s="41">
        <f>IF(AB1="","",COUNTIF(AB6:AB21,"1")+COUNTIF(AB23:AB26,"1")+COUNTIF(AB28:AB31,"1")+COUNTIF(AB33:AB36,"1")+IF(Schueler22Punkte!G30="",0,Schueler22Punkte!G30))</f>
      </c>
      <c r="AC39" s="41">
        <f>IF(AC1="","",COUNTIF(AC6:AC21,"1")+COUNTIF(AC23:AC26,"1")+COUNTIF(AC28:AC31,"1")+COUNTIF(AC33:AC36,"1")+IF(Schueler23Punkte!G30="",0,Schueler23Punkte!G30))</f>
      </c>
      <c r="AD39" s="41">
        <f>IF(AD1="","",COUNTIF(AD6:AD21,"1")+COUNTIF(AD23:AD26,"1")+COUNTIF(AD28:AD31,"1")+COUNTIF(AD33:AD36,"1")+IF(Schueler24Punkte!G30="",0,Schueler24Punkte!G30))</f>
      </c>
      <c r="AE39" s="41">
        <f>IF(AE1="","",COUNTIF(AE6:AE21,"1")+COUNTIF(AE23:AE26,"1")+COUNTIF(AE28:AE31,"1")+COUNTIF(AE33:AE36,"1")+IF(Schueler25Punkte!G30="",0,Schueler25Punkte!G30))</f>
      </c>
      <c r="AF39" s="41">
        <f>IF(AF1="","",COUNTIF(AF6:AF21,"1")+COUNTIF(AF23:AF26,"1")+COUNTIF(AF28:AF31,"1")+COUNTIF(AF33:AF36,"1")+IF(Schueler26Punkte!G30="",0,Schueler26Punkte!G30))</f>
      </c>
      <c r="AG39" s="41">
        <f>IF(AG1="","",COUNTIF(AG6:AG21,"1")+COUNTIF(AG23:AG26,"1")+COUNTIF(AG28:AG31,"1")+COUNTIF(AG33:AG36,"1")+IF(Schueler27Punkte!G30="",0,Schueler27Punkte!G30))</f>
      </c>
      <c r="AH39" s="41">
        <f>IF(AH1="","",COUNTIF(AH6:AH21,"1")+COUNTIF(AH23:AH26,"1")+COUNTIF(AH28:AH31,"1")+COUNTIF(AH33:AH36,"1")+IF(Schueler28Punkte!G30="",0,Schueler28Punkte!G30))</f>
      </c>
      <c r="AI39" s="41">
        <f>IF(AI1="","",COUNTIF(AI6:AI21,"1")+COUNTIF(AI23:AI26,"1")+COUNTIF(AI28:AI31,"1")+COUNTIF(AI33:AI36,"1")+IF(Schueler29Punkte!G30="",0,Schueler29Punkte!G30))</f>
      </c>
      <c r="AJ39" s="41">
        <f>IF(AJ1="","",COUNTIF(AJ6:AJ21,"1")+COUNTIF(AJ23:AJ26,"1")+COUNTIF(AJ28:AJ31,"1")+COUNTIF(AJ33:AJ36,"1")+IF(Schueler30Punkte!G30="",0,Schueler30Punkte!G30))</f>
      </c>
      <c r="AK39" s="111"/>
    </row>
    <row r="40" spans="1:37" ht="15">
      <c r="A40" s="183" t="s">
        <v>2</v>
      </c>
      <c r="B40" s="183"/>
      <c r="C40" s="183"/>
      <c r="D40" s="102">
        <f>IF(SUM(F41:F46)=0,"",IF(SUM(F41:F46)&gt;F40,"Fehler - zuviele Punkte",SUM(F41:F46)))</f>
        <v>16</v>
      </c>
      <c r="E40" s="102">
        <f>IF(SUM(F41:F46)=0,"",IF(SUM(F41:F46)&lt;F40,"Fehler - zuwenig Punkte",SUM(F41:F46)))</f>
        <v>16</v>
      </c>
      <c r="F40" s="129">
        <v>16</v>
      </c>
      <c r="G40" s="52">
        <f>IF(G41="","",IF(COUNTIF($F41:$F46,"")&lt;(COUNTIF(G41:G46,"")),"",SUM(IF(G46="",0,G46),IF(G45="",0,G45),IF(G44="",0,G44),IF(G43="",0,G43),IF(G42="",0,G42),IF(G41="",0,G41))))</f>
      </c>
      <c r="H40" s="52">
        <f aca="true" t="shared" si="7" ref="H40:AJ40">IF(H41="","",IF(COUNTIF($F41:$F46,"")&lt;(COUNTIF(H41:H46,"")),"",SUM(IF(H46="",0,H46),IF(H45="",0,H45),IF(H44="",0,H44),IF(H43="",0,H43),IF(H42="",0,H42),IF(H41="",0,H41))))</f>
      </c>
      <c r="I40" s="52">
        <f t="shared" si="7"/>
      </c>
      <c r="J40" s="52">
        <f t="shared" si="7"/>
      </c>
      <c r="K40" s="52">
        <f t="shared" si="7"/>
      </c>
      <c r="L40" s="52">
        <f t="shared" si="7"/>
      </c>
      <c r="M40" s="52">
        <f t="shared" si="7"/>
      </c>
      <c r="N40" s="52">
        <f t="shared" si="7"/>
      </c>
      <c r="O40" s="52">
        <f t="shared" si="7"/>
      </c>
      <c r="P40" s="52">
        <f t="shared" si="7"/>
      </c>
      <c r="Q40" s="52">
        <f t="shared" si="7"/>
      </c>
      <c r="R40" s="52">
        <f t="shared" si="7"/>
      </c>
      <c r="S40" s="52">
        <f t="shared" si="7"/>
      </c>
      <c r="T40" s="52">
        <f t="shared" si="7"/>
      </c>
      <c r="U40" s="52">
        <f t="shared" si="7"/>
      </c>
      <c r="V40" s="52">
        <f t="shared" si="7"/>
      </c>
      <c r="W40" s="52">
        <f t="shared" si="7"/>
      </c>
      <c r="X40" s="52">
        <f t="shared" si="7"/>
      </c>
      <c r="Y40" s="52">
        <f t="shared" si="7"/>
      </c>
      <c r="Z40" s="52">
        <f t="shared" si="7"/>
      </c>
      <c r="AA40" s="52">
        <f t="shared" si="7"/>
      </c>
      <c r="AB40" s="52">
        <f t="shared" si="7"/>
      </c>
      <c r="AC40" s="52">
        <f t="shared" si="7"/>
      </c>
      <c r="AD40" s="52">
        <f t="shared" si="7"/>
      </c>
      <c r="AE40" s="52">
        <f t="shared" si="7"/>
      </c>
      <c r="AF40" s="52">
        <f t="shared" si="7"/>
      </c>
      <c r="AG40" s="52">
        <f t="shared" si="7"/>
      </c>
      <c r="AH40" s="52">
        <f t="shared" si="7"/>
      </c>
      <c r="AI40" s="52">
        <f t="shared" si="7"/>
      </c>
      <c r="AJ40" s="52">
        <f t="shared" si="7"/>
      </c>
      <c r="AK40" s="111"/>
    </row>
    <row r="41" spans="1:37" s="12" customFormat="1" ht="15">
      <c r="A41" s="33">
        <v>1</v>
      </c>
      <c r="B41" s="51" t="s">
        <v>45</v>
      </c>
      <c r="C41" s="188"/>
      <c r="D41" s="189"/>
      <c r="E41" s="190"/>
      <c r="F41" s="130">
        <v>4</v>
      </c>
      <c r="G41" s="37">
        <f>IF(Schueler1Punkte!$D$1=0,"",IF(Schueler1Punkte!$M2="F","f",IF($F41="","",IF(AND(F41&gt;0,Schueler1Punkte!$N2=""),"F",IF(Schueler1Punkte!$N2="","",Schueler1Punkte!$N2)))))</f>
      </c>
      <c r="H41" s="37">
        <f>IF(Schueler2Punkte!$D$1=0,"",IF(Schueler2Punkte!$M2="F","f",IF($F41="","",IF(AND(G41&gt;0,Schueler2Punkte!$N2=""),"F",IF(Schueler2Punkte!$N2="","",Schueler2Punkte!$N2)))))</f>
      </c>
      <c r="I41" s="37">
        <f>IF(Schueler3Punkte!$D$1=0,"",IF(Schueler3Punkte!$M2="F","f",IF($F41="","",IF(AND(H41&gt;0,Schueler3Punkte!$N2=""),"F",IF(Schueler3Punkte!$N2="","",Schueler3Punkte!$N2)))))</f>
      </c>
      <c r="J41" s="37">
        <f>IF(Schueler4Punkte!$D$1=0,"",IF(Schueler4Punkte!$M2="F","f",IF($F41="","",IF(AND(I41&gt;0,Schueler4Punkte!$N2=""),"F",IF(Schueler4Punkte!$N2="","",Schueler4Punkte!$N2)))))</f>
      </c>
      <c r="K41" s="37">
        <f>IF(Schueler5Punkte!$D$1=0,"",IF(Schueler5Punkte!$M2="F","f",IF($F41="","",IF(AND(J41&gt;0,Schueler5Punkte!$N2=""),"F",IF(Schueler5Punkte!$N2="","",Schueler5Punkte!$N2)))))</f>
      </c>
      <c r="L41" s="37">
        <f>IF(Schueler6Punkte!$D$1=0,"",IF(Schueler6Punkte!$M2="F","f",IF($F41="","",IF(AND(K41&gt;0,Schueler6Punkte!$N2=""),"F",IF(Schueler6Punkte!$N2="","",Schueler6Punkte!$N2)))))</f>
      </c>
      <c r="M41" s="37">
        <f>IF(Schueler7Punkte!$D$1=0,"",IF(Schueler7Punkte!$M2="F","f",IF($F41="","",IF(AND(L41&gt;0,Schueler7Punkte!$N2=""),"F",IF(Schueler7Punkte!$N2="","",Schueler7Punkte!$N2)))))</f>
      </c>
      <c r="N41" s="37">
        <f>IF(Schueler8Punkte!$D$1=0,"",IF(Schueler8Punkte!$M2="F","f",IF($F41="","",IF(AND(M41&gt;0,Schueler8Punkte!$N2=""),"F",IF(Schueler8Punkte!$N2="","",Schueler8Punkte!$N2)))))</f>
      </c>
      <c r="O41" s="37">
        <f>IF(Schueler9Punkte!$D$1=0,"",IF(Schueler9Punkte!$M2="F","f",IF($F41="","",IF(AND(N41&gt;0,Schueler9Punkte!$N2=""),"F",IF(Schueler9Punkte!$N2="","",Schueler9Punkte!$N2)))))</f>
      </c>
      <c r="P41" s="37">
        <f>IF(Schueler10Punkte!$D$1=0,"",IF(Schueler10Punkte!$M2="F","f",IF($F41="","",IF(AND(O41&gt;0,Schueler10Punkte!$N2=""),"F",IF(Schueler10Punkte!$N2="","",Schueler10Punkte!$N2)))))</f>
      </c>
      <c r="Q41" s="37">
        <f>IF(Schueler11Punkte!$D$1=0,"",IF(Schueler11Punkte!$M2="F","f",IF($F41="","",IF(AND(P41&gt;0,Schueler11Punkte!$N2=""),"F",IF(Schueler11Punkte!$N2="","",Schueler11Punkte!$N2)))))</f>
      </c>
      <c r="R41" s="37">
        <f>IF(Schueler12Punkte!$D$1=0,"",IF(Schueler12Punkte!$M2="F","f",IF($F41="","",IF(AND(Q41&gt;0,Schueler12Punkte!$N2=""),"F",IF(Schueler12Punkte!$N2="","",Schueler12Punkte!$N2)))))</f>
      </c>
      <c r="S41" s="37">
        <f>IF(Schueler13Punkte!$D$1=0,"",IF(Schueler13Punkte!$M2="F","f",IF($F41="","",IF(AND(R41&gt;0,Schueler13Punkte!$N2=""),"F",IF(Schueler13Punkte!$N2="","",Schueler13Punkte!$N2)))))</f>
      </c>
      <c r="T41" s="37">
        <f>IF(Schueler14Punkte!$D$1=0,"",IF(Schueler14Punkte!$M2="F","f",IF($F41="","",IF(AND(S41&gt;0,Schueler14Punkte!$N2=""),"F",IF(Schueler14Punkte!$N2="","",Schueler14Punkte!$N2)))))</f>
      </c>
      <c r="U41" s="37">
        <f>IF(Schueler15Punkte!$D$1=0,"",IF(Schueler15Punkte!$M2="F","f",IF($F41="","",IF(AND(T41&gt;0,Schueler15Punkte!$N2=""),"F",IF(Schueler15Punkte!$N2="","",Schueler15Punkte!$N2)))))</f>
      </c>
      <c r="V41" s="37">
        <f>IF(Schueler16Punkte!$D$1=0,"",IF(Schueler16Punkte!$M2="F","f",IF($F41="","",IF(AND(U41&gt;0,Schueler16Punkte!$N2=""),"F",IF(Schueler16Punkte!$N2="","",Schueler16Punkte!$N2)))))</f>
      </c>
      <c r="W41" s="37">
        <f>IF(Schueler17Punkte!$D$1=0,"",IF(Schueler17Punkte!$M2="F","f",IF($F41="","",IF(AND(V41&gt;0,Schueler17Punkte!$N2=""),"F",IF(Schueler17Punkte!$N2="","",Schueler17Punkte!$N2)))))</f>
      </c>
      <c r="X41" s="37">
        <f>IF(Schueler18Punkte!$D$1=0,"",IF(Schueler18Punkte!$M2="F","f",IF($F41="","",IF(AND(W41&gt;0,Schueler18Punkte!$N2=""),"F",IF(Schueler18Punkte!$N2="","",Schueler18Punkte!$N2)))))</f>
      </c>
      <c r="Y41" s="37">
        <f>IF(Schueler19Punkte!$D$1=0,"",IF(Schueler19Punkte!$M2="F","f",IF($F41="","",IF(AND(X41&gt;0,Schueler19Punkte!$N2=""),"F",IF(Schueler19Punkte!$N2="","",Schueler19Punkte!$N2)))))</f>
      </c>
      <c r="Z41" s="37">
        <f>IF(Schueler20Punkte!$D$1=0,"",IF(Schueler20Punkte!$M2="F","f",IF($F41="","",IF(AND(Y41&gt;0,Schueler20Punkte!$N2=""),"F",IF(Schueler20Punkte!$N2="","",Schueler20Punkte!$N2)))))</f>
      </c>
      <c r="AA41" s="37">
        <f>IF(Schueler21Punkte!$D$1=0,"",IF(Schueler21Punkte!$M2="F","f",IF($F41="","",IF(AND(Z41&gt;0,Schueler21Punkte!$N2=""),"F",IF(Schueler21Punkte!$N2="","",Schueler21Punkte!$N2)))))</f>
      </c>
      <c r="AB41" s="37">
        <f>IF(Schueler22Punkte!$D$1=0,"",IF(Schueler22Punkte!$M2="F","f",IF($F41="","",IF(AND(AA41&gt;0,Schueler22Punkte!$N2=""),"F",IF(Schueler22Punkte!$N2="","",Schueler22Punkte!$N2)))))</f>
      </c>
      <c r="AC41" s="37">
        <f>IF(Schueler23Punkte!$D$1=0,"",IF(Schueler23Punkte!$M2="F","f",IF($F41="","",IF(AND(AB41&gt;0,Schueler23Punkte!$N2=""),"F",IF(Schueler23Punkte!$N2="","",Schueler23Punkte!$N2)))))</f>
      </c>
      <c r="AD41" s="37">
        <f>IF(Schueler24Punkte!$D$1=0,"",IF(Schueler24Punkte!$M2="F","f",IF($F41="","",IF(AND(AC41&gt;0,Schueler24Punkte!$N2=""),"F",IF(Schueler24Punkte!$N2="","",Schueler24Punkte!$N2)))))</f>
      </c>
      <c r="AE41" s="37">
        <f>IF(Schueler25Punkte!$D$1=0,"",IF(Schueler25Punkte!$M2="F","f",IF($F41="","",IF(AND(AD41&gt;0,Schueler25Punkte!$N2=""),"F",IF(Schueler25Punkte!$N2="","",Schueler25Punkte!$N2)))))</f>
      </c>
      <c r="AF41" s="37">
        <f>IF(Schueler26Punkte!$D$1=0,"",IF(Schueler26Punkte!$M2="F","f",IF($F41="","",IF(AND(AE41&gt;0,Schueler26Punkte!$N2=""),"F",IF(Schueler26Punkte!$N2="","",Schueler26Punkte!$N2)))))</f>
      </c>
      <c r="AG41" s="37">
        <f>IF(Schueler27Punkte!$D$1=0,"",IF(Schueler27Punkte!$M2="F","f",IF($F41="","",IF(AND(AF41&gt;0,Schueler27Punkte!$N2=""),"F",IF(Schueler27Punkte!$N2="","",Schueler27Punkte!$N2)))))</f>
      </c>
      <c r="AH41" s="37">
        <f>IF(Schueler28Punkte!$D$1=0,"",IF(Schueler28Punkte!$M2="F","f",IF($F41="","",IF(AND(AG41&gt;0,Schueler28Punkte!$N2=""),"F",IF(Schueler28Punkte!$N2="","",Schueler28Punkte!$N2)))))</f>
      </c>
      <c r="AI41" s="37">
        <f>IF(Schueler29Punkte!$D$1=0,"",IF(Schueler29Punkte!$M2="F","f",IF($F41="","",IF(AND(AH41&gt;0,Schueler29Punkte!$N2=""),"F",IF(Schueler29Punkte!$N2="","",Schueler29Punkte!$N2)))))</f>
      </c>
      <c r="AJ41" s="37">
        <f>IF(Schueler30Punkte!$D$1=0,"",IF(Schueler30Punkte!$M2="F","f",IF($F41="","",IF(AND(AI41&gt;0,Schueler30Punkte!$N2=""),"F",IF(Schueler30Punkte!$N2="","",Schueler30Punkte!$N2)))))</f>
      </c>
      <c r="AK41" s="111" t="e">
        <f>SUM(G41:AJ41)/((COUNTIF(G41:AJ41,0)+COUNTIF(G41:AJ41,1)+COUNTIF(G41:AJ41,2)+COUNTIF(G41:AJ41,3)+COUNTIF(G41:AJ41,4)+COUNTIF(G41:AJ41,5)+COUNTIF(G41:AJ41,6)+COUNTIF(G41:AJ41,7)+COUNTIF(G41:AJ41,8)+COUNTIF(G41:AJ41,9)+COUNTIF(G41:AJ41,10))*F41)</f>
        <v>#DIV/0!</v>
      </c>
    </row>
    <row r="42" spans="1:37" s="12" customFormat="1" ht="15">
      <c r="A42" s="33">
        <v>2</v>
      </c>
      <c r="B42" s="51" t="s">
        <v>46</v>
      </c>
      <c r="C42" s="188"/>
      <c r="D42" s="189"/>
      <c r="E42" s="190"/>
      <c r="F42" s="130">
        <v>4</v>
      </c>
      <c r="G42" s="37">
        <f>IF(Schueler1Punkte!$D$1=0,"",IF(Schueler1Punkte!$M3="F","f",IF($F42="","",IF(AND(F42&gt;0,Schueler1Punkte!$N3=""),"F",IF(Schueler1Punkte!$N3="","",Schueler1Punkte!$N3)))))</f>
      </c>
      <c r="H42" s="37">
        <f>IF(Schueler2Punkte!$D$1=0,"",IF(Schueler2Punkte!$M3="F","f",IF($F42="","",IF(AND(G42&gt;0,Schueler2Punkte!$N3=""),"F",IF(Schueler2Punkte!$N3="","",Schueler2Punkte!$N3)))))</f>
      </c>
      <c r="I42" s="37">
        <f>IF(Schueler3Punkte!$D$1=0,"",IF(Schueler3Punkte!$M3="F","f",IF($F42="","",IF(AND(H42&gt;0,Schueler3Punkte!$N3=""),"F",IF(Schueler3Punkte!$N3="","",Schueler3Punkte!$N3)))))</f>
      </c>
      <c r="J42" s="37">
        <f>IF(Schueler4Punkte!$D$1=0,"",IF(Schueler4Punkte!$M3="F","f",IF($F42="","",IF(AND(I42&gt;0,Schueler4Punkte!$N3=""),"F",IF(Schueler4Punkte!$N3="","",Schueler4Punkte!$N3)))))</f>
      </c>
      <c r="K42" s="37">
        <f>IF(Schueler5Punkte!$D$1=0,"",IF(Schueler5Punkte!$M3="F","f",IF($F42="","",IF(AND(J42&gt;0,Schueler5Punkte!$N3=""),"F",IF(Schueler5Punkte!$N3="","",Schueler5Punkte!$N3)))))</f>
      </c>
      <c r="L42" s="37">
        <f>IF(Schueler6Punkte!$D$1=0,"",IF(Schueler6Punkte!$M3="F","f",IF($F42="","",IF(AND(K42&gt;0,Schueler6Punkte!$N3=""),"F",IF(Schueler6Punkte!$N3="","",Schueler6Punkte!$N3)))))</f>
      </c>
      <c r="M42" s="37">
        <f>IF(Schueler7Punkte!$D$1=0,"",IF(Schueler7Punkte!$M3="F","f",IF($F42="","",IF(AND(L42&gt;0,Schueler7Punkte!$N3=""),"F",IF(Schueler7Punkte!$N3="","",Schueler7Punkte!$N3)))))</f>
      </c>
      <c r="N42" s="37">
        <f>IF(Schueler8Punkte!$D$1=0,"",IF(Schueler8Punkte!$M3="F","f",IF($F42="","",IF(AND(M42&gt;0,Schueler8Punkte!$N3=""),"F",IF(Schueler8Punkte!$N3="","",Schueler8Punkte!$N3)))))</f>
      </c>
      <c r="O42" s="37">
        <f>IF(Schueler9Punkte!$D$1=0,"",IF(Schueler9Punkte!$M3="F","f",IF($F42="","",IF(AND(N42&gt;0,Schueler9Punkte!$N3=""),"F",IF(Schueler9Punkte!$N3="","",Schueler9Punkte!$N3)))))</f>
      </c>
      <c r="P42" s="37">
        <f>IF(Schueler10Punkte!$D$1=0,"",IF(Schueler10Punkte!$M3="F","f",IF($F42="","",IF(AND(O42&gt;0,Schueler10Punkte!$N3=""),"F",IF(Schueler10Punkte!$N3="","",Schueler10Punkte!$N3)))))</f>
      </c>
      <c r="Q42" s="37">
        <f>IF(Schueler11Punkte!$D$1=0,"",IF(Schueler11Punkte!$M3="F","f",IF($F42="","",IF(AND(P42&gt;0,Schueler11Punkte!$N3=""),"F",IF(Schueler11Punkte!$N3="","",Schueler11Punkte!$N3)))))</f>
      </c>
      <c r="R42" s="37">
        <f>IF(Schueler12Punkte!$D$1=0,"",IF(Schueler12Punkte!$M3="F","f",IF($F42="","",IF(AND(Q42&gt;0,Schueler12Punkte!$N3=""),"F",IF(Schueler12Punkte!$N3="","",Schueler12Punkte!$N3)))))</f>
      </c>
      <c r="S42" s="37">
        <f>IF(Schueler13Punkte!$D$1=0,"",IF(Schueler13Punkte!$M3="F","f",IF($F42="","",IF(AND(R42&gt;0,Schueler13Punkte!$N3=""),"F",IF(Schueler13Punkte!$N3="","",Schueler13Punkte!$N3)))))</f>
      </c>
      <c r="T42" s="37">
        <f>IF(Schueler14Punkte!$D$1=0,"",IF(Schueler14Punkte!$M3="F","f",IF($F42="","",IF(AND(S42&gt;0,Schueler14Punkte!$N3=""),"F",IF(Schueler14Punkte!$N3="","",Schueler14Punkte!$N3)))))</f>
      </c>
      <c r="U42" s="37">
        <f>IF(Schueler15Punkte!$D$1=0,"",IF(Schueler15Punkte!$M3="F","f",IF($F42="","",IF(AND(T42&gt;0,Schueler15Punkte!$N3=""),"F",IF(Schueler15Punkte!$N3="","",Schueler15Punkte!$N3)))))</f>
      </c>
      <c r="V42" s="37">
        <f>IF(Schueler16Punkte!$D$1=0,"",IF(Schueler16Punkte!$M3="F","f",IF($F42="","",IF(AND(U42&gt;0,Schueler16Punkte!$N3=""),"F",IF(Schueler16Punkte!$N3="","",Schueler16Punkte!$N3)))))</f>
      </c>
      <c r="W42" s="37">
        <f>IF(Schueler17Punkte!$D$1=0,"",IF(Schueler17Punkte!$M3="F","f",IF($F42="","",IF(AND(V42&gt;0,Schueler17Punkte!$N3=""),"F",IF(Schueler17Punkte!$N3="","",Schueler17Punkte!$N3)))))</f>
      </c>
      <c r="X42" s="37">
        <f>IF(Schueler18Punkte!$D$1=0,"",IF(Schueler18Punkte!$M3="F","f",IF($F42="","",IF(AND(W42&gt;0,Schueler18Punkte!$N3=""),"F",IF(Schueler18Punkte!$N3="","",Schueler18Punkte!$N3)))))</f>
      </c>
      <c r="Y42" s="37">
        <f>IF(Schueler19Punkte!$D$1=0,"",IF(Schueler19Punkte!$M3="F","f",IF($F42="","",IF(AND(X42&gt;0,Schueler19Punkte!$N3=""),"F",IF(Schueler19Punkte!$N3="","",Schueler19Punkte!$N3)))))</f>
      </c>
      <c r="Z42" s="37">
        <f>IF(Schueler20Punkte!$D$1=0,"",IF(Schueler20Punkte!$M3="F","f",IF($F42="","",IF(AND(Y42&gt;0,Schueler20Punkte!$N3=""),"F",IF(Schueler20Punkte!$N3="","",Schueler20Punkte!$N3)))))</f>
      </c>
      <c r="AA42" s="37">
        <f>IF(Schueler21Punkte!$D$1=0,"",IF(Schueler21Punkte!$M3="F","f",IF($F42="","",IF(AND(Z42&gt;0,Schueler21Punkte!$N3=""),"F",IF(Schueler21Punkte!$N3="","",Schueler21Punkte!$N3)))))</f>
      </c>
      <c r="AB42" s="37">
        <f>IF(Schueler22Punkte!$D$1=0,"",IF(Schueler22Punkte!$M3="F","f",IF($F42="","",IF(AND(AA42&gt;0,Schueler22Punkte!$N3=""),"F",IF(Schueler22Punkte!$N3="","",Schueler22Punkte!$N3)))))</f>
      </c>
      <c r="AC42" s="37">
        <f>IF(Schueler23Punkte!$D$1=0,"",IF(Schueler23Punkte!$M3="F","f",IF($F42="","",IF(AND(AB42&gt;0,Schueler23Punkte!$N3=""),"F",IF(Schueler23Punkte!$N3="","",Schueler23Punkte!$N3)))))</f>
      </c>
      <c r="AD42" s="37">
        <f>IF(Schueler24Punkte!$D$1=0,"",IF(Schueler24Punkte!$M3="F","f",IF($F42="","",IF(AND(AC42&gt;0,Schueler24Punkte!$N3=""),"F",IF(Schueler24Punkte!$N3="","",Schueler24Punkte!$N3)))))</f>
      </c>
      <c r="AE42" s="37">
        <f>IF(Schueler25Punkte!$D$1=0,"",IF(Schueler25Punkte!$M3="F","f",IF($F42="","",IF(AND(AD42&gt;0,Schueler25Punkte!$N3=""),"F",IF(Schueler25Punkte!$N3="","",Schueler25Punkte!$N3)))))</f>
      </c>
      <c r="AF42" s="37">
        <f>IF(Schueler26Punkte!$D$1=0,"",IF(Schueler26Punkte!$M3="F","f",IF($F42="","",IF(AND(AE42&gt;0,Schueler26Punkte!$N3=""),"F",IF(Schueler26Punkte!$N3="","",Schueler26Punkte!$N3)))))</f>
      </c>
      <c r="AG42" s="37">
        <f>IF(Schueler27Punkte!$D$1=0,"",IF(Schueler27Punkte!$M3="F","f",IF($F42="","",IF(AND(AF42&gt;0,Schueler27Punkte!$N3=""),"F",IF(Schueler27Punkte!$N3="","",Schueler27Punkte!$N3)))))</f>
      </c>
      <c r="AH42" s="37">
        <f>IF(Schueler28Punkte!$D$1=0,"",IF(Schueler28Punkte!$M3="F","f",IF($F42="","",IF(AND(AG42&gt;0,Schueler28Punkte!$N3=""),"F",IF(Schueler28Punkte!$N3="","",Schueler28Punkte!$N3)))))</f>
      </c>
      <c r="AI42" s="37">
        <f>IF(Schueler29Punkte!$D$1=0,"",IF(Schueler29Punkte!$M3="F","f",IF($F42="","",IF(AND(AH42&gt;0,Schueler29Punkte!$N3=""),"F",IF(Schueler29Punkte!$N3="","",Schueler29Punkte!$N3)))))</f>
      </c>
      <c r="AJ42" s="37">
        <f>IF(Schueler30Punkte!$D$1=0,"",IF(Schueler30Punkte!$M3="F","f",IF($F42="","",IF(AND(AI42&gt;0,Schueler30Punkte!$N3=""),"F",IF(Schueler30Punkte!$N3="","",Schueler30Punkte!$N3)))))</f>
      </c>
      <c r="AK42" s="111" t="e">
        <f>SUM(G42:AJ42)/((COUNTIF(G42:AJ42,0)+COUNTIF(G42:AJ42,1)+COUNTIF(G42:AJ42,2)+COUNTIF(G42:AJ42,3)+COUNTIF(G42:AJ42,4)+COUNTIF(G42:AJ42,5)+COUNTIF(G42:AJ42,6)+COUNTIF(G42:AJ42,7)+COUNTIF(G42:AJ42,8)+COUNTIF(G42:AJ42,9)+COUNTIF(G42:AJ42,10))*F42)</f>
        <v>#DIV/0!</v>
      </c>
    </row>
    <row r="43" spans="1:39" s="12" customFormat="1" ht="15">
      <c r="A43" s="33">
        <v>3</v>
      </c>
      <c r="B43" s="51" t="s">
        <v>47</v>
      </c>
      <c r="C43" s="188"/>
      <c r="D43" s="189"/>
      <c r="E43" s="190"/>
      <c r="F43" s="130">
        <v>2</v>
      </c>
      <c r="G43" s="37">
        <f>IF(Schueler1Punkte!$D$1=0,"",IF(Schueler1Punkte!$M4="F","f",IF($F43="","",IF(AND(F43&gt;0,Schueler1Punkte!$N4=""),"F",IF(Schueler1Punkte!$N4="","",Schueler1Punkte!$N4)))))</f>
      </c>
      <c r="H43" s="37">
        <f>IF(Schueler2Punkte!$D$1=0,"",IF(Schueler2Punkte!$M4="F","f",IF($F43="","",IF(AND(G43&gt;0,Schueler2Punkte!$N4=""),"F",IF(Schueler2Punkte!$N4="","",Schueler2Punkte!$N4)))))</f>
      </c>
      <c r="I43" s="37">
        <f>IF(Schueler3Punkte!$D$1=0,"",IF(Schueler3Punkte!$M4="F","f",IF($F43="","",IF(AND(H43&gt;0,Schueler3Punkte!$N4=""),"F",IF(Schueler3Punkte!$N4="","",Schueler3Punkte!$N4)))))</f>
      </c>
      <c r="J43" s="37">
        <f>IF(Schueler4Punkte!$D$1=0,"",IF(Schueler4Punkte!$M4="F","f",IF($F43="","",IF(AND(I43&gt;0,Schueler4Punkte!$N4=""),"F",IF(Schueler4Punkte!$N4="","",Schueler4Punkte!$N4)))))</f>
      </c>
      <c r="K43" s="37">
        <f>IF(Schueler5Punkte!$D$1=0,"",IF(Schueler5Punkte!$M4="F","f",IF($F43="","",IF(AND(J43&gt;0,Schueler5Punkte!$N4=""),"F",IF(Schueler5Punkte!$N4="","",Schueler5Punkte!$N4)))))</f>
      </c>
      <c r="L43" s="37">
        <f>IF(Schueler6Punkte!$D$1=0,"",IF(Schueler6Punkte!$M4="F","f",IF($F43="","",IF(AND(K43&gt;0,Schueler6Punkte!$N4=""),"F",IF(Schueler6Punkte!$N4="","",Schueler6Punkte!$N4)))))</f>
      </c>
      <c r="M43" s="37">
        <f>IF(Schueler7Punkte!$D$1=0,"",IF(Schueler7Punkte!$M4="F","f",IF($F43="","",IF(AND(L43&gt;0,Schueler7Punkte!$N4=""),"F",IF(Schueler7Punkte!$N4="","",Schueler7Punkte!$N4)))))</f>
      </c>
      <c r="N43" s="37">
        <f>IF(Schueler8Punkte!$D$1=0,"",IF(Schueler8Punkte!$M4="F","f",IF($F43="","",IF(AND(M43&gt;0,Schueler8Punkte!$N4=""),"F",IF(Schueler8Punkte!$N4="","",Schueler8Punkte!$N4)))))</f>
      </c>
      <c r="O43" s="37">
        <f>IF(Schueler9Punkte!$D$1=0,"",IF(Schueler9Punkte!$M4="F","f",IF($F43="","",IF(AND(N43&gt;0,Schueler9Punkte!$N4=""),"F",IF(Schueler9Punkte!$N4="","",Schueler9Punkte!$N4)))))</f>
      </c>
      <c r="P43" s="37">
        <f>IF(Schueler10Punkte!$D$1=0,"",IF(Schueler10Punkte!$M4="F","f",IF($F43="","",IF(AND(O43&gt;0,Schueler10Punkte!$N4=""),"F",IF(Schueler10Punkte!$N4="","",Schueler10Punkte!$N4)))))</f>
      </c>
      <c r="Q43" s="37">
        <f>IF(Schueler11Punkte!$D$1=0,"",IF(Schueler11Punkte!$M4="F","f",IF($F43="","",IF(AND(P43&gt;0,Schueler11Punkte!$N4=""),"F",IF(Schueler11Punkte!$N4="","",Schueler11Punkte!$N4)))))</f>
      </c>
      <c r="R43" s="37">
        <f>IF(Schueler12Punkte!$D$1=0,"",IF(Schueler12Punkte!$M4="F","f",IF($F43="","",IF(AND(Q43&gt;0,Schueler12Punkte!$N4=""),"F",IF(Schueler12Punkte!$N4="","",Schueler12Punkte!$N4)))))</f>
      </c>
      <c r="S43" s="37">
        <f>IF(Schueler13Punkte!$D$1=0,"",IF(Schueler13Punkte!$M4="F","f",IF($F43="","",IF(AND(R43&gt;0,Schueler13Punkte!$N4=""),"F",IF(Schueler13Punkte!$N4="","",Schueler13Punkte!$N4)))))</f>
      </c>
      <c r="T43" s="37">
        <f>IF(Schueler14Punkte!$D$1=0,"",IF(Schueler14Punkte!$M4="F","f",IF($F43="","",IF(AND(S43&gt;0,Schueler14Punkte!$N4=""),"F",IF(Schueler14Punkte!$N4="","",Schueler14Punkte!$N4)))))</f>
      </c>
      <c r="U43" s="37">
        <f>IF(Schueler15Punkte!$D$1=0,"",IF(Schueler15Punkte!$M4="F","f",IF($F43="","",IF(AND(T43&gt;0,Schueler15Punkte!$N4=""),"F",IF(Schueler15Punkte!$N4="","",Schueler15Punkte!$N4)))))</f>
      </c>
      <c r="V43" s="37">
        <f>IF(Schueler16Punkte!$D$1=0,"",IF(Schueler16Punkte!$M4="F","f",IF($F43="","",IF(AND(U43&gt;0,Schueler16Punkte!$N4=""),"F",IF(Schueler16Punkte!$N4="","",Schueler16Punkte!$N4)))))</f>
      </c>
      <c r="W43" s="37">
        <f>IF(Schueler17Punkte!$D$1=0,"",IF(Schueler17Punkte!$M4="F","f",IF($F43="","",IF(AND(V43&gt;0,Schueler17Punkte!$N4=""),"F",IF(Schueler17Punkte!$N4="","",Schueler17Punkte!$N4)))))</f>
      </c>
      <c r="X43" s="37">
        <f>IF(Schueler18Punkte!$D$1=0,"",IF(Schueler18Punkte!$M4="F","f",IF($F43="","",IF(AND(W43&gt;0,Schueler18Punkte!$N4=""),"F",IF(Schueler18Punkte!$N4="","",Schueler18Punkte!$N4)))))</f>
      </c>
      <c r="Y43" s="37">
        <f>IF(Schueler19Punkte!$D$1=0,"",IF(Schueler19Punkte!$M4="F","f",IF($F43="","",IF(AND(X43&gt;0,Schueler19Punkte!$N4=""),"F",IF(Schueler19Punkte!$N4="","",Schueler19Punkte!$N4)))))</f>
      </c>
      <c r="Z43" s="37">
        <f>IF(Schueler20Punkte!$D$1=0,"",IF(Schueler20Punkte!$M4="F","f",IF($F43="","",IF(AND(Y43&gt;0,Schueler20Punkte!$N4=""),"F",IF(Schueler20Punkte!$N4="","",Schueler20Punkte!$N4)))))</f>
      </c>
      <c r="AA43" s="37">
        <f>IF(Schueler21Punkte!$D$1=0,"",IF(Schueler21Punkte!$M4="F","f",IF($F43="","",IF(AND(Z43&gt;0,Schueler21Punkte!$N4=""),"F",IF(Schueler21Punkte!$N4="","",Schueler21Punkte!$N4)))))</f>
      </c>
      <c r="AB43" s="37">
        <f>IF(Schueler22Punkte!$D$1=0,"",IF(Schueler22Punkte!$M4="F","f",IF($F43="","",IF(AND(AA43&gt;0,Schueler22Punkte!$N4=""),"F",IF(Schueler22Punkte!$N4="","",Schueler22Punkte!$N4)))))</f>
      </c>
      <c r="AC43" s="37">
        <f>IF(Schueler23Punkte!$D$1=0,"",IF(Schueler23Punkte!$M4="F","f",IF($F43="","",IF(AND(AB43&gt;0,Schueler23Punkte!$N4=""),"F",IF(Schueler23Punkte!$N4="","",Schueler23Punkte!$N4)))))</f>
      </c>
      <c r="AD43" s="37">
        <f>IF(Schueler24Punkte!$D$1=0,"",IF(Schueler24Punkte!$M4="F","f",IF($F43="","",IF(AND(AC43&gt;0,Schueler24Punkte!$N4=""),"F",IF(Schueler24Punkte!$N4="","",Schueler24Punkte!$N4)))))</f>
      </c>
      <c r="AE43" s="37">
        <f>IF(Schueler25Punkte!$D$1=0,"",IF(Schueler25Punkte!$M4="F","f",IF($F43="","",IF(AND(AD43&gt;0,Schueler25Punkte!$N4=""),"F",IF(Schueler25Punkte!$N4="","",Schueler25Punkte!$N4)))))</f>
      </c>
      <c r="AF43" s="37">
        <f>IF(Schueler26Punkte!$D$1=0,"",IF(Schueler26Punkte!$M4="F","f",IF($F43="","",IF(AND(AE43&gt;0,Schueler26Punkte!$N4=""),"F",IF(Schueler26Punkte!$N4="","",Schueler26Punkte!$N4)))))</f>
      </c>
      <c r="AG43" s="37">
        <f>IF(Schueler27Punkte!$D$1=0,"",IF(Schueler27Punkte!$M4="F","f",IF($F43="","",IF(AND(AF43&gt;0,Schueler27Punkte!$N4=""),"F",IF(Schueler27Punkte!$N4="","",Schueler27Punkte!$N4)))))</f>
      </c>
      <c r="AH43" s="37">
        <f>IF(Schueler28Punkte!$D$1=0,"",IF(Schueler28Punkte!$M4="F","f",IF($F43="","",IF(AND(AG43&gt;0,Schueler28Punkte!$N4=""),"F",IF(Schueler28Punkte!$N4="","",Schueler28Punkte!$N4)))))</f>
      </c>
      <c r="AI43" s="37">
        <f>IF(Schueler29Punkte!$D$1=0,"",IF(Schueler29Punkte!$M4="F","f",IF($F43="","",IF(AND(AH43&gt;0,Schueler29Punkte!$N4=""),"F",IF(Schueler29Punkte!$N4="","",Schueler29Punkte!$N4)))))</f>
      </c>
      <c r="AJ43" s="37">
        <f>IF(Schueler30Punkte!$D$1=0,"",IF(Schueler30Punkte!$M4="F","f",IF($F43="","",IF(AND(AI43&gt;0,Schueler30Punkte!$N4=""),"F",IF(Schueler30Punkte!$N4="","",Schueler30Punkte!$N4)))))</f>
      </c>
      <c r="AK43" s="111" t="e">
        <f>SUM(G43:AJ43)/((COUNTIF(G43:AJ43,0)+COUNTIF(G43:AJ43,1)+COUNTIF(G43:AJ43,2)+COUNTIF(G43:AJ43,3)+COUNTIF(G43:AJ43,4)+COUNTIF(G43:AJ43,5)+COUNTIF(G43:AJ43,6)+COUNTIF(G43:AJ43,7)+COUNTIF(G43:AJ43,8)+COUNTIF(G43:AJ43,9)+COUNTIF(G43:AJ43,10))*F43)</f>
        <v>#DIV/0!</v>
      </c>
      <c r="AM43" s="108"/>
    </row>
    <row r="44" spans="1:37" s="12" customFormat="1" ht="15">
      <c r="A44" s="33">
        <v>4</v>
      </c>
      <c r="B44" s="51" t="s">
        <v>48</v>
      </c>
      <c r="C44" s="188"/>
      <c r="D44" s="189"/>
      <c r="E44" s="190"/>
      <c r="F44" s="130">
        <v>2</v>
      </c>
      <c r="G44" s="37">
        <f>IF(Schueler1Punkte!$D$1=0,"",IF(Schueler1Punkte!$M5="F","f",IF($F44="","",IF(AND(F44&gt;0,Schueler1Punkte!$N5=""),"F",IF(Schueler1Punkte!$N5="","",Schueler1Punkte!$N5)))))</f>
      </c>
      <c r="H44" s="37">
        <f>IF(Schueler2Punkte!$D$1=0,"",IF(Schueler2Punkte!$M5="F","f",IF($F44="","",IF(AND(G44&gt;0,Schueler2Punkte!$N5=""),"F",IF(Schueler2Punkte!$N5="","",Schueler2Punkte!$N5)))))</f>
      </c>
      <c r="I44" s="37">
        <f>IF(Schueler3Punkte!$D$1=0,"",IF(Schueler3Punkte!$M5="F","f",IF($F44="","",IF(AND(H44&gt;0,Schueler3Punkte!$N5=""),"F",IF(Schueler3Punkte!$N5="","",Schueler3Punkte!$N5)))))</f>
      </c>
      <c r="J44" s="37">
        <f>IF(Schueler4Punkte!$D$1=0,"",IF(Schueler4Punkte!$M5="F","f",IF($F44="","",IF(AND(I44&gt;0,Schueler4Punkte!$N5=""),"F",IF(Schueler4Punkte!$N5="","",Schueler4Punkte!$N5)))))</f>
      </c>
      <c r="K44" s="37">
        <f>IF(Schueler5Punkte!$D$1=0,"",IF(Schueler5Punkte!$M5="F","f",IF($F44="","",IF(AND(J44&gt;0,Schueler5Punkte!$N5=""),"F",IF(Schueler5Punkte!$N5="","",Schueler5Punkte!$N5)))))</f>
      </c>
      <c r="L44" s="37">
        <f>IF(Schueler6Punkte!$D$1=0,"",IF(Schueler6Punkte!$M5="F","f",IF($F44="","",IF(AND(K44&gt;0,Schueler6Punkte!$N5=""),"F",IF(Schueler6Punkte!$N5="","",Schueler6Punkte!$N5)))))</f>
      </c>
      <c r="M44" s="37">
        <f>IF(Schueler7Punkte!$D$1=0,"",IF(Schueler7Punkte!$M5="F","f",IF($F44="","",IF(AND(L44&gt;0,Schueler7Punkte!$N5=""),"F",IF(Schueler7Punkte!$N5="","",Schueler7Punkte!$N5)))))</f>
      </c>
      <c r="N44" s="37">
        <f>IF(Schueler8Punkte!$D$1=0,"",IF(Schueler8Punkte!$M5="F","f",IF($F44="","",IF(AND(M44&gt;0,Schueler8Punkte!$N5=""),"F",IF(Schueler8Punkte!$N5="","",Schueler8Punkte!$N5)))))</f>
      </c>
      <c r="O44" s="37">
        <f>IF(Schueler9Punkte!$D$1=0,"",IF(Schueler9Punkte!$M5="F","f",IF($F44="","",IF(AND(N44&gt;0,Schueler9Punkte!$N5=""),"F",IF(Schueler9Punkte!$N5="","",Schueler9Punkte!$N5)))))</f>
      </c>
      <c r="P44" s="37">
        <f>IF(Schueler10Punkte!$D$1=0,"",IF(Schueler10Punkte!$M5="F","f",IF($F44="","",IF(AND(O44&gt;0,Schueler10Punkte!$N5=""),"F",IF(Schueler10Punkte!$N5="","",Schueler10Punkte!$N5)))))</f>
      </c>
      <c r="Q44" s="37">
        <f>IF(Schueler11Punkte!$D$1=0,"",IF(Schueler11Punkte!$M5="F","f",IF($F44="","",IF(AND(P44&gt;0,Schueler11Punkte!$N5=""),"F",IF(Schueler11Punkte!$N5="","",Schueler11Punkte!$N5)))))</f>
      </c>
      <c r="R44" s="37">
        <f>IF(Schueler12Punkte!$D$1=0,"",IF(Schueler12Punkte!$M5="F","f",IF($F44="","",IF(AND(Q44&gt;0,Schueler12Punkte!$N5=""),"F",IF(Schueler12Punkte!$N5="","",Schueler12Punkte!$N5)))))</f>
      </c>
      <c r="S44" s="37">
        <f>IF(Schueler13Punkte!$D$1=0,"",IF(Schueler13Punkte!$M5="F","f",IF($F44="","",IF(AND(R44&gt;0,Schueler13Punkte!$N5=""),"F",IF(Schueler13Punkte!$N5="","",Schueler13Punkte!$N5)))))</f>
      </c>
      <c r="T44" s="37">
        <f>IF(Schueler14Punkte!$D$1=0,"",IF(Schueler14Punkte!$M5="F","f",IF($F44="","",IF(AND(S44&gt;0,Schueler14Punkte!$N5=""),"F",IF(Schueler14Punkte!$N5="","",Schueler14Punkte!$N5)))))</f>
      </c>
      <c r="U44" s="37">
        <f>IF(Schueler15Punkte!$D$1=0,"",IF(Schueler15Punkte!$M5="F","f",IF($F44="","",IF(AND(T44&gt;0,Schueler15Punkte!$N5=""),"F",IF(Schueler15Punkte!$N5="","",Schueler15Punkte!$N5)))))</f>
      </c>
      <c r="V44" s="37">
        <f>IF(Schueler16Punkte!$D$1=0,"",IF(Schueler16Punkte!$M5="F","f",IF($F44="","",IF(AND(U44&gt;0,Schueler16Punkte!$N5=""),"F",IF(Schueler16Punkte!$N5="","",Schueler16Punkte!$N5)))))</f>
      </c>
      <c r="W44" s="37">
        <f>IF(Schueler17Punkte!$D$1=0,"",IF(Schueler17Punkte!$M5="F","f",IF($F44="","",IF(AND(V44&gt;0,Schueler17Punkte!$N5=""),"F",IF(Schueler17Punkte!$N5="","",Schueler17Punkte!$N5)))))</f>
      </c>
      <c r="X44" s="37">
        <f>IF(Schueler18Punkte!$D$1=0,"",IF(Schueler18Punkte!$M5="F","f",IF($F44="","",IF(AND(W44&gt;0,Schueler18Punkte!$N5=""),"F",IF(Schueler18Punkte!$N5="","",Schueler18Punkte!$N5)))))</f>
      </c>
      <c r="Y44" s="37">
        <f>IF(Schueler19Punkte!$D$1=0,"",IF(Schueler19Punkte!$M5="F","f",IF($F44="","",IF(AND(X44&gt;0,Schueler19Punkte!$N5=""),"F",IF(Schueler19Punkte!$N5="","",Schueler19Punkte!$N5)))))</f>
      </c>
      <c r="Z44" s="37">
        <f>IF(Schueler20Punkte!$D$1=0,"",IF(Schueler20Punkte!$M5="F","f",IF($F44="","",IF(AND(Y44&gt;0,Schueler20Punkte!$N5=""),"F",IF(Schueler20Punkte!$N5="","",Schueler20Punkte!$N5)))))</f>
      </c>
      <c r="AA44" s="37">
        <f>IF(Schueler21Punkte!$D$1=0,"",IF(Schueler21Punkte!$M5="F","f",IF($F44="","",IF(AND(Z44&gt;0,Schueler21Punkte!$N5=""),"F",IF(Schueler21Punkte!$N5="","",Schueler21Punkte!$N5)))))</f>
      </c>
      <c r="AB44" s="37">
        <f>IF(Schueler22Punkte!$D$1=0,"",IF(Schueler22Punkte!$M5="F","f",IF($F44="","",IF(AND(AA44&gt;0,Schueler22Punkte!$N5=""),"F",IF(Schueler22Punkte!$N5="","",Schueler22Punkte!$N5)))))</f>
      </c>
      <c r="AC44" s="37">
        <f>IF(Schueler23Punkte!$D$1=0,"",IF(Schueler23Punkte!$M5="F","f",IF($F44="","",IF(AND(AB44&gt;0,Schueler23Punkte!$N5=""),"F",IF(Schueler23Punkte!$N5="","",Schueler23Punkte!$N5)))))</f>
      </c>
      <c r="AD44" s="37">
        <f>IF(Schueler24Punkte!$D$1=0,"",IF(Schueler24Punkte!$M5="F","f",IF($F44="","",IF(AND(AC44&gt;0,Schueler24Punkte!$N5=""),"F",IF(Schueler24Punkte!$N5="","",Schueler24Punkte!$N5)))))</f>
      </c>
      <c r="AE44" s="37">
        <f>IF(Schueler25Punkte!$D$1=0,"",IF(Schueler25Punkte!$M5="F","f",IF($F44="","",IF(AND(AD44&gt;0,Schueler25Punkte!$N5=""),"F",IF(Schueler25Punkte!$N5="","",Schueler25Punkte!$N5)))))</f>
      </c>
      <c r="AF44" s="37">
        <f>IF(Schueler26Punkte!$D$1=0,"",IF(Schueler26Punkte!$M5="F","f",IF($F44="","",IF(AND(AE44&gt;0,Schueler26Punkte!$N5=""),"F",IF(Schueler26Punkte!$N5="","",Schueler26Punkte!$N5)))))</f>
      </c>
      <c r="AG44" s="37">
        <f>IF(Schueler27Punkte!$D$1=0,"",IF(Schueler27Punkte!$M5="F","f",IF($F44="","",IF(AND(AF44&gt;0,Schueler27Punkte!$N5=""),"F",IF(Schueler27Punkte!$N5="","",Schueler27Punkte!$N5)))))</f>
      </c>
      <c r="AH44" s="37">
        <f>IF(Schueler28Punkte!$D$1=0,"",IF(Schueler28Punkte!$M5="F","f",IF($F44="","",IF(AND(AG44&gt;0,Schueler28Punkte!$N5=""),"F",IF(Schueler28Punkte!$N5="","",Schueler28Punkte!$N5)))))</f>
      </c>
      <c r="AI44" s="37">
        <f>IF(Schueler29Punkte!$D$1=0,"",IF(Schueler29Punkte!$M5="F","f",IF($F44="","",IF(AND(AH44&gt;0,Schueler29Punkte!$N5=""),"F",IF(Schueler29Punkte!$N5="","",Schueler29Punkte!$N5)))))</f>
      </c>
      <c r="AJ44" s="37">
        <f>IF(Schueler30Punkte!$D$1=0,"",IF(Schueler30Punkte!$M5="F","f",IF($F44="","",IF(AND(AI44&gt;0,Schueler30Punkte!$N5=""),"F",IF(Schueler30Punkte!$N5="","",Schueler30Punkte!$N5)))))</f>
      </c>
      <c r="AK44" s="111" t="e">
        <f>SUM(G44:AJ44)/((COUNTIF(G44:AJ44,0)+COUNTIF(G44:AJ44,1)+COUNTIF(G44:AJ44,2)+COUNTIF(G44:AJ44,3)+COUNTIF(G44:AJ44,4)+COUNTIF(G44:AJ44,5)+COUNTIF(G44:AJ44,6)+COUNTIF(G44:AJ44,7)+COUNTIF(G44:AJ44,8)+COUNTIF(G44:AJ44,9)+COUNTIF(G44:AJ44,10))*F44)</f>
        <v>#DIV/0!</v>
      </c>
    </row>
    <row r="45" spans="1:37" s="12" customFormat="1" ht="15">
      <c r="A45" s="33">
        <v>5</v>
      </c>
      <c r="B45" s="51" t="s">
        <v>49</v>
      </c>
      <c r="C45" s="188"/>
      <c r="D45" s="189"/>
      <c r="E45" s="190"/>
      <c r="F45" s="130">
        <v>2</v>
      </c>
      <c r="G45" s="37">
        <f>IF(Schueler1Punkte!$D$1=0,"",IF(Schueler1Punkte!$M6="F","f",IF($F45="","",IF(AND(F45&gt;0,Schueler1Punkte!$N6=""),"F",IF(Schueler1Punkte!$N6="","",Schueler1Punkte!$N6)))))</f>
      </c>
      <c r="H45" s="37">
        <f>IF(Schueler2Punkte!$D$1=0,"",IF(Schueler2Punkte!$M6="F","f",IF($F45="","",IF(AND(G45&gt;0,Schueler2Punkte!$N6=""),"F",IF(Schueler2Punkte!$N6="","",Schueler2Punkte!$N6)))))</f>
      </c>
      <c r="I45" s="37">
        <f>IF(Schueler3Punkte!$D$1=0,"",IF(Schueler3Punkte!$M6="F","f",IF($F45="","",IF(AND(H45&gt;0,Schueler3Punkte!$N6=""),"F",IF(Schueler3Punkte!$N6="","",Schueler3Punkte!$N6)))))</f>
      </c>
      <c r="J45" s="37">
        <f>IF(Schueler4Punkte!$D$1=0,"",IF(Schueler4Punkte!$M6="F","f",IF($F45="","",IF(AND(I45&gt;0,Schueler4Punkte!$N6=""),"F",IF(Schueler4Punkte!$N6="","",Schueler4Punkte!$N6)))))</f>
      </c>
      <c r="K45" s="37">
        <f>IF(Schueler5Punkte!$D$1=0,"",IF(Schueler5Punkte!$M6="F","f",IF($F45="","",IF(AND(J45&gt;0,Schueler5Punkte!$N6=""),"F",IF(Schueler5Punkte!$N6="","",Schueler5Punkte!$N6)))))</f>
      </c>
      <c r="L45" s="37">
        <f>IF(Schueler6Punkte!$D$1=0,"",IF(Schueler6Punkte!$M6="F","f",IF($F45="","",IF(AND(K45&gt;0,Schueler6Punkte!$N6=""),"F",IF(Schueler6Punkte!$N6="","",Schueler6Punkte!$N6)))))</f>
      </c>
      <c r="M45" s="37">
        <f>IF(Schueler7Punkte!$D$1=0,"",IF(Schueler7Punkte!$M6="F","f",IF($F45="","",IF(AND(L45&gt;0,Schueler7Punkte!$N6=""),"F",IF(Schueler7Punkte!$N6="","",Schueler7Punkte!$N6)))))</f>
      </c>
      <c r="N45" s="37">
        <f>IF(Schueler8Punkte!$D$1=0,"",IF(Schueler8Punkte!$M6="F","f",IF($F45="","",IF(AND(M45&gt;0,Schueler8Punkte!$N6=""),"F",IF(Schueler8Punkte!$N6="","",Schueler8Punkte!$N6)))))</f>
      </c>
      <c r="O45" s="37">
        <f>IF(Schueler9Punkte!$D$1=0,"",IF(Schueler9Punkte!$M6="F","f",IF($F45="","",IF(AND(N45&gt;0,Schueler9Punkte!$N6=""),"F",IF(Schueler9Punkte!$N6="","",Schueler9Punkte!$N6)))))</f>
      </c>
      <c r="P45" s="37">
        <f>IF(Schueler10Punkte!$D$1=0,"",IF(Schueler10Punkte!$M6="F","f",IF($F45="","",IF(AND(O45&gt;0,Schueler10Punkte!$N6=""),"F",IF(Schueler10Punkte!$N6="","",Schueler10Punkte!$N6)))))</f>
      </c>
      <c r="Q45" s="37">
        <f>IF(Schueler11Punkte!$D$1=0,"",IF(Schueler11Punkte!$M6="F","f",IF($F45="","",IF(AND(P45&gt;0,Schueler11Punkte!$N6=""),"F",IF(Schueler11Punkte!$N6="","",Schueler11Punkte!$N6)))))</f>
      </c>
      <c r="R45" s="37">
        <f>IF(Schueler12Punkte!$D$1=0,"",IF(Schueler12Punkte!$M6="F","f",IF($F45="","",IF(AND(Q45&gt;0,Schueler12Punkte!$N6=""),"F",IF(Schueler12Punkte!$N6="","",Schueler12Punkte!$N6)))))</f>
      </c>
      <c r="S45" s="37">
        <f>IF(Schueler13Punkte!$D$1=0,"",IF(Schueler13Punkte!$M6="F","f",IF($F45="","",IF(AND(R45&gt;0,Schueler13Punkte!$N6=""),"F",IF(Schueler13Punkte!$N6="","",Schueler13Punkte!$N6)))))</f>
      </c>
      <c r="T45" s="37">
        <f>IF(Schueler14Punkte!$D$1=0,"",IF(Schueler14Punkte!$M6="F","f",IF($F45="","",IF(AND(S45&gt;0,Schueler14Punkte!$N6=""),"F",IF(Schueler14Punkte!$N6="","",Schueler14Punkte!$N6)))))</f>
      </c>
      <c r="U45" s="37">
        <f>IF(Schueler15Punkte!$D$1=0,"",IF(Schueler15Punkte!$M6="F","f",IF($F45="","",IF(AND(T45&gt;0,Schueler15Punkte!$N6=""),"F",IF(Schueler15Punkte!$N6="","",Schueler15Punkte!$N6)))))</f>
      </c>
      <c r="V45" s="37">
        <f>IF(Schueler16Punkte!$D$1=0,"",IF(Schueler16Punkte!$M6="F","f",IF($F45="","",IF(AND(U45&gt;0,Schueler16Punkte!$N6=""),"F",IF(Schueler16Punkte!$N6="","",Schueler16Punkte!$N6)))))</f>
      </c>
      <c r="W45" s="37">
        <f>IF(Schueler17Punkte!$D$1=0,"",IF(Schueler17Punkte!$M6="F","f",IF($F45="","",IF(AND(V45&gt;0,Schueler17Punkte!$N6=""),"F",IF(Schueler17Punkte!$N6="","",Schueler17Punkte!$N6)))))</f>
      </c>
      <c r="X45" s="37">
        <f>IF(Schueler18Punkte!$D$1=0,"",IF(Schueler18Punkte!$M6="F","f",IF($F45="","",IF(AND(W45&gt;0,Schueler18Punkte!$N6=""),"F",IF(Schueler18Punkte!$N6="","",Schueler18Punkte!$N6)))))</f>
      </c>
      <c r="Y45" s="37">
        <f>IF(Schueler19Punkte!$D$1=0,"",IF(Schueler19Punkte!$M6="F","f",IF($F45="","",IF(AND(X45&gt;0,Schueler19Punkte!$N6=""),"F",IF(Schueler19Punkte!$N6="","",Schueler19Punkte!$N6)))))</f>
      </c>
      <c r="Z45" s="37">
        <f>IF(Schueler20Punkte!$D$1=0,"",IF(Schueler20Punkte!$M6="F","f",IF($F45="","",IF(AND(Y45&gt;0,Schueler20Punkte!$N6=""),"F",IF(Schueler20Punkte!$N6="","",Schueler20Punkte!$N6)))))</f>
      </c>
      <c r="AA45" s="37">
        <f>IF(Schueler21Punkte!$D$1=0,"",IF(Schueler21Punkte!$M6="F","f",IF($F45="","",IF(AND(Z45&gt;0,Schueler21Punkte!$N6=""),"F",IF(Schueler21Punkte!$N6="","",Schueler21Punkte!$N6)))))</f>
      </c>
      <c r="AB45" s="37">
        <f>IF(Schueler22Punkte!$D$1=0,"",IF(Schueler22Punkte!$M6="F","f",IF($F45="","",IF(AND(AA45&gt;0,Schueler22Punkte!$N6=""),"F",IF(Schueler22Punkte!$N6="","",Schueler22Punkte!$N6)))))</f>
      </c>
      <c r="AC45" s="37">
        <f>IF(Schueler23Punkte!$D$1=0,"",IF(Schueler23Punkte!$M6="F","f",IF($F45="","",IF(AND(AB45&gt;0,Schueler23Punkte!$N6=""),"F",IF(Schueler23Punkte!$N6="","",Schueler23Punkte!$N6)))))</f>
      </c>
      <c r="AD45" s="37">
        <f>IF(Schueler24Punkte!$D$1=0,"",IF(Schueler24Punkte!$M6="F","f",IF($F45="","",IF(AND(AC45&gt;0,Schueler24Punkte!$N6=""),"F",IF(Schueler24Punkte!$N6="","",Schueler24Punkte!$N6)))))</f>
      </c>
      <c r="AE45" s="37">
        <f>IF(Schueler25Punkte!$D$1=0,"",IF(Schueler25Punkte!$M6="F","f",IF($F45="","",IF(AND(AD45&gt;0,Schueler25Punkte!$N6=""),"F",IF(Schueler25Punkte!$N6="","",Schueler25Punkte!$N6)))))</f>
      </c>
      <c r="AF45" s="37">
        <f>IF(Schueler26Punkte!$D$1=0,"",IF(Schueler26Punkte!$M6="F","f",IF($F45="","",IF(AND(AE45&gt;0,Schueler26Punkte!$N6=""),"F",IF(Schueler26Punkte!$N6="","",Schueler26Punkte!$N6)))))</f>
      </c>
      <c r="AG45" s="37">
        <f>IF(Schueler27Punkte!$D$1=0,"",IF(Schueler27Punkte!$M6="F","f",IF($F45="","",IF(AND(AF45&gt;0,Schueler27Punkte!$N6=""),"F",IF(Schueler27Punkte!$N6="","",Schueler27Punkte!$N6)))))</f>
      </c>
      <c r="AH45" s="37">
        <f>IF(Schueler28Punkte!$D$1=0,"",IF(Schueler28Punkte!$M6="F","f",IF($F45="","",IF(AND(AG45&gt;0,Schueler28Punkte!$N6=""),"F",IF(Schueler28Punkte!$N6="","",Schueler28Punkte!$N6)))))</f>
      </c>
      <c r="AI45" s="37">
        <f>IF(Schueler29Punkte!$D$1=0,"",IF(Schueler29Punkte!$M6="F","f",IF($F45="","",IF(AND(AH45&gt;0,Schueler29Punkte!$N6=""),"F",IF(Schueler29Punkte!$N6="","",Schueler29Punkte!$N6)))))</f>
      </c>
      <c r="AJ45" s="37">
        <f>IF(Schueler30Punkte!$D$1=0,"",IF(Schueler30Punkte!$M6="F","f",IF($F45="","",IF(AND(AI45&gt;0,Schueler30Punkte!$N6=""),"F",IF(Schueler30Punkte!$N6="","",Schueler30Punkte!$N6)))))</f>
      </c>
      <c r="AK45" s="111" t="e">
        <f>SUM(G45:AJ45)/((COUNTIF(G45:AJ45,0)+COUNTIF(G45:AJ45,1)+COUNTIF(G45:AJ45,2)+COUNTIF(G45:AJ45,3)+COUNTIF(G45:AJ45,4)+COUNTIF(G45:AJ45,5)+COUNTIF(G45:AJ45,6)+COUNTIF(G45:AJ45,7)+COUNTIF(G45:AJ45,8)+COUNTIF(G45:AJ45,9)+COUNTIF(G45:AJ45,10))*F45)</f>
        <v>#DIV/0!</v>
      </c>
    </row>
    <row r="46" spans="1:37" s="12" customFormat="1" ht="15">
      <c r="A46" s="33">
        <v>6</v>
      </c>
      <c r="B46" s="51" t="s">
        <v>50</v>
      </c>
      <c r="C46" s="188"/>
      <c r="D46" s="189"/>
      <c r="E46" s="190"/>
      <c r="F46" s="130">
        <v>2</v>
      </c>
      <c r="G46" s="37">
        <f>IF(Schueler1Punkte!$D$1=0,"",IF(Schueler1Punkte!$M7="F","f",IF($F46="","",IF(AND(F46&gt;0,Schueler1Punkte!$N7=""),"F",IF(Schueler1Punkte!$N7="","",Schueler1Punkte!$N7)))))</f>
      </c>
      <c r="H46" s="37">
        <f>IF(Schueler2Punkte!$D$1=0,"",IF(Schueler2Punkte!$M7="F","f",IF($F46="","",IF(AND(G46&gt;0,Schueler2Punkte!$N7=""),"F",IF(Schueler2Punkte!$N7="","",Schueler2Punkte!$N7)))))</f>
      </c>
      <c r="I46" s="37">
        <f>IF(Schueler3Punkte!$D$1=0,"",IF(Schueler3Punkte!$M7="F","f",IF($F46="","",IF(AND(H46&gt;0,Schueler3Punkte!$N7=""),"F",IF(Schueler3Punkte!$N7="","",Schueler3Punkte!$N7)))))</f>
      </c>
      <c r="J46" s="37">
        <f>IF(Schueler4Punkte!$D$1=0,"",IF(Schueler4Punkte!$M7="F","f",IF($F46="","",IF(AND(I46&gt;0,Schueler4Punkte!$N7=""),"F",IF(Schueler4Punkte!$N7="","",Schueler4Punkte!$N7)))))</f>
      </c>
      <c r="K46" s="37">
        <f>IF(Schueler5Punkte!$D$1=0,"",IF(Schueler5Punkte!$M7="F","f",IF($F46="","",IF(AND(J46&gt;0,Schueler5Punkte!$N7=""),"F",IF(Schueler5Punkte!$N7="","",Schueler5Punkte!$N7)))))</f>
      </c>
      <c r="L46" s="37">
        <f>IF(Schueler6Punkte!$D$1=0,"",IF(Schueler6Punkte!$M7="F","f",IF($F46="","",IF(AND(K46&gt;0,Schueler6Punkte!$N7=""),"F",IF(Schueler6Punkte!$N7="","",Schueler6Punkte!$N7)))))</f>
      </c>
      <c r="M46" s="37">
        <f>IF(Schueler7Punkte!$D$1=0,"",IF(Schueler7Punkte!$M7="F","f",IF($F46="","",IF(AND(L46&gt;0,Schueler7Punkte!$N7=""),"F",IF(Schueler7Punkte!$N7="","",Schueler7Punkte!$N7)))))</f>
      </c>
      <c r="N46" s="37">
        <f>IF(Schueler8Punkte!$D$1=0,"",IF(Schueler8Punkte!$M7="F","f",IF($F46="","",IF(AND(M46&gt;0,Schueler8Punkte!$N7=""),"F",IF(Schueler8Punkte!$N7="","",Schueler8Punkte!$N7)))))</f>
      </c>
      <c r="O46" s="37">
        <f>IF(Schueler9Punkte!$D$1=0,"",IF(Schueler9Punkte!$M7="F","f",IF($F46="","",IF(AND(N46&gt;0,Schueler9Punkte!$N7=""),"F",IF(Schueler9Punkte!$N7="","",Schueler9Punkte!$N7)))))</f>
      </c>
      <c r="P46" s="37">
        <f>IF(Schueler10Punkte!$D$1=0,"",IF(Schueler10Punkte!$M7="F","f",IF($F46="","",IF(AND(O46&gt;0,Schueler10Punkte!$N7=""),"F",IF(Schueler10Punkte!$N7="","",Schueler10Punkte!$N7)))))</f>
      </c>
      <c r="Q46" s="37">
        <f>IF(Schueler11Punkte!$D$1=0,"",IF(Schueler11Punkte!$M7="F","f",IF($F46="","",IF(AND(P46&gt;0,Schueler11Punkte!$N7=""),"F",IF(Schueler11Punkte!$N7="","",Schueler11Punkte!$N7)))))</f>
      </c>
      <c r="R46" s="37">
        <f>IF(Schueler12Punkte!$D$1=0,"",IF(Schueler12Punkte!$M7="F","f",IF($F46="","",IF(AND(Q46&gt;0,Schueler12Punkte!$N7=""),"F",IF(Schueler12Punkte!$N7="","",Schueler12Punkte!$N7)))))</f>
      </c>
      <c r="S46" s="37">
        <f>IF(Schueler13Punkte!$D$1=0,"",IF(Schueler13Punkte!$M7="F","f",IF($F46="","",IF(AND(R46&gt;0,Schueler13Punkte!$N7=""),"F",IF(Schueler13Punkte!$N7="","",Schueler13Punkte!$N7)))))</f>
      </c>
      <c r="T46" s="37">
        <f>IF(Schueler14Punkte!$D$1=0,"",IF(Schueler14Punkte!$M7="F","f",IF($F46="","",IF(AND(S46&gt;0,Schueler14Punkte!$N7=""),"F",IF(Schueler14Punkte!$N7="","",Schueler14Punkte!$N7)))))</f>
      </c>
      <c r="U46" s="37">
        <f>IF(Schueler15Punkte!$D$1=0,"",IF(Schueler15Punkte!$M7="F","f",IF($F46="","",IF(AND(T46&gt;0,Schueler15Punkte!$N7=""),"F",IF(Schueler15Punkte!$N7="","",Schueler15Punkte!$N7)))))</f>
      </c>
      <c r="V46" s="37">
        <f>IF(Schueler16Punkte!$D$1=0,"",IF(Schueler16Punkte!$M7="F","f",IF($F46="","",IF(AND(U46&gt;0,Schueler16Punkte!$N7=""),"F",IF(Schueler16Punkte!$N7="","",Schueler16Punkte!$N7)))))</f>
      </c>
      <c r="W46" s="37">
        <f>IF(Schueler17Punkte!$D$1=0,"",IF(Schueler17Punkte!$M7="F","f",IF($F46="","",IF(AND(V46&gt;0,Schueler17Punkte!$N7=""),"F",IF(Schueler17Punkte!$N7="","",Schueler17Punkte!$N7)))))</f>
      </c>
      <c r="X46" s="37">
        <f>IF(Schueler18Punkte!$D$1=0,"",IF(Schueler18Punkte!$M7="F","f",IF($F46="","",IF(AND(W46&gt;0,Schueler18Punkte!$N7=""),"F",IF(Schueler18Punkte!$N7="","",Schueler18Punkte!$N7)))))</f>
      </c>
      <c r="Y46" s="37">
        <f>IF(Schueler19Punkte!$D$1=0,"",IF(Schueler19Punkte!$M7="F","f",IF($F46="","",IF(AND(X46&gt;0,Schueler19Punkte!$N7=""),"F",IF(Schueler19Punkte!$N7="","",Schueler19Punkte!$N7)))))</f>
      </c>
      <c r="Z46" s="37">
        <f>IF(Schueler20Punkte!$D$1=0,"",IF(Schueler20Punkte!$M7="F","f",IF($F46="","",IF(AND(Y46&gt;0,Schueler20Punkte!$N7=""),"F",IF(Schueler20Punkte!$N7="","",Schueler20Punkte!$N7)))))</f>
      </c>
      <c r="AA46" s="37">
        <f>IF(Schueler21Punkte!$D$1=0,"",IF(Schueler21Punkte!$M7="F","f",IF($F46="","",IF(AND(Z46&gt;0,Schueler21Punkte!$N7=""),"F",IF(Schueler21Punkte!$N7="","",Schueler21Punkte!$N7)))))</f>
      </c>
      <c r="AB46" s="37">
        <f>IF(Schueler22Punkte!$D$1=0,"",IF(Schueler22Punkte!$M7="F","f",IF($F46="","",IF(AND(AA46&gt;0,Schueler22Punkte!$N7=""),"F",IF(Schueler22Punkte!$N7="","",Schueler22Punkte!$N7)))))</f>
      </c>
      <c r="AC46" s="37">
        <f>IF(Schueler23Punkte!$D$1=0,"",IF(Schueler23Punkte!$M7="F","f",IF($F46="","",IF(AND(AB46&gt;0,Schueler23Punkte!$N7=""),"F",IF(Schueler23Punkte!$N7="","",Schueler23Punkte!$N7)))))</f>
      </c>
      <c r="AD46" s="37">
        <f>IF(Schueler24Punkte!$D$1=0,"",IF(Schueler24Punkte!$M7="F","f",IF($F46="","",IF(AND(AC46&gt;0,Schueler24Punkte!$N7=""),"F",IF(Schueler24Punkte!$N7="","",Schueler24Punkte!$N7)))))</f>
      </c>
      <c r="AE46" s="37">
        <f>IF(Schueler25Punkte!$D$1=0,"",IF(Schueler25Punkte!$M7="F","f",IF($F46="","",IF(AND(AD46&gt;0,Schueler25Punkte!$N7=""),"F",IF(Schueler25Punkte!$N7="","",Schueler25Punkte!$N7)))))</f>
      </c>
      <c r="AF46" s="37">
        <f>IF(Schueler26Punkte!$D$1=0,"",IF(Schueler26Punkte!$M7="F","f",IF($F46="","",IF(AND(AE46&gt;0,Schueler26Punkte!$N7=""),"F",IF(Schueler26Punkte!$N7="","",Schueler26Punkte!$N7)))))</f>
      </c>
      <c r="AG46" s="37">
        <f>IF(Schueler27Punkte!$D$1=0,"",IF(Schueler27Punkte!$M7="F","f",IF($F46="","",IF(AND(AF46&gt;0,Schueler27Punkte!$N7=""),"F",IF(Schueler27Punkte!$N7="","",Schueler27Punkte!$N7)))))</f>
      </c>
      <c r="AH46" s="37">
        <f>IF(Schueler28Punkte!$D$1=0,"",IF(Schueler28Punkte!$M7="F","f",IF($F46="","",IF(AND(AG46&gt;0,Schueler28Punkte!$N7=""),"F",IF(Schueler28Punkte!$N7="","",Schueler28Punkte!$N7)))))</f>
      </c>
      <c r="AI46" s="37">
        <f>IF(Schueler29Punkte!$D$1=0,"",IF(Schueler29Punkte!$M7="F","f",IF($F46="","",IF(AND(AH46&gt;0,Schueler29Punkte!$N7=""),"F",IF(Schueler29Punkte!$N7="","",Schueler29Punkte!$N7)))))</f>
      </c>
      <c r="AJ46" s="37">
        <f>IF(Schueler30Punkte!$D$1=0,"",IF(Schueler30Punkte!$M7="F","f",IF($F46="","",IF(AND(AI46&gt;0,Schueler30Punkte!$N7=""),"F",IF(Schueler30Punkte!$N7="","",Schueler30Punkte!$N7)))))</f>
      </c>
      <c r="AK46" s="111" t="e">
        <f>SUM(G46:AJ46)/((COUNTIF(G46:AJ46,0)+COUNTIF(G46:AJ46,1)+COUNTIF(G46:AJ46,2)+COUNTIF(G46:AJ46,3)+COUNTIF(G46:AJ46,4)+COUNTIF(G46:AJ46,5)+COUNTIF(G46:AJ46,6)+COUNTIF(G46:AJ46,7)+COUNTIF(G46:AJ46,8)+COUNTIF(G46:AJ46,9)+COUNTIF(G46:AJ46,10))*F46)</f>
        <v>#DIV/0!</v>
      </c>
    </row>
    <row r="49" spans="1:36" ht="15">
      <c r="A49" s="8"/>
      <c r="B49" s="10"/>
      <c r="C49" s="9"/>
      <c r="D49" s="172" t="s">
        <v>3</v>
      </c>
      <c r="E49" s="176"/>
      <c r="F49" s="7" t="s">
        <v>14</v>
      </c>
      <c r="G49" s="7"/>
      <c r="H49" s="7"/>
      <c r="I49" s="7"/>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row>
    <row r="50" spans="1:36" ht="15">
      <c r="A50" s="8"/>
      <c r="B50" s="10"/>
      <c r="C50" s="9" t="s">
        <v>20</v>
      </c>
      <c r="D50" s="172" t="s">
        <v>43</v>
      </c>
      <c r="E50" s="176"/>
      <c r="F50" s="7" t="s">
        <v>69</v>
      </c>
      <c r="G50" s="7">
        <v>36</v>
      </c>
      <c r="H50" s="7"/>
      <c r="I50" s="7">
        <f>COUNTIF($G$3:$AJ$3,1)</f>
        <v>0</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row>
    <row r="51" spans="1:36" ht="15">
      <c r="A51" s="8"/>
      <c r="B51" s="10"/>
      <c r="C51" s="9"/>
      <c r="D51" s="172" t="s">
        <v>16</v>
      </c>
      <c r="E51" s="176"/>
      <c r="F51" s="7" t="s">
        <v>70</v>
      </c>
      <c r="G51" s="7">
        <v>31</v>
      </c>
      <c r="H51" s="7"/>
      <c r="I51" s="7">
        <f>COUNTIF($G$3:$AJ$3,2)</f>
        <v>0</v>
      </c>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36" ht="15">
      <c r="A52" s="8"/>
      <c r="B52" s="10"/>
      <c r="C52" s="182">
        <f>IF(I54&gt;I55/2,"Achtung Schularbeit wiederholen","")</f>
      </c>
      <c r="D52" s="172" t="s">
        <v>17</v>
      </c>
      <c r="E52" s="176"/>
      <c r="F52" s="7" t="s">
        <v>71</v>
      </c>
      <c r="G52" s="7">
        <v>26</v>
      </c>
      <c r="H52" s="7"/>
      <c r="I52" s="7">
        <f>COUNTIF($G$3:$AJ$3,3)</f>
        <v>0</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5">
      <c r="A53" s="8"/>
      <c r="B53" s="10"/>
      <c r="C53" s="182"/>
      <c r="D53" s="172" t="s">
        <v>18</v>
      </c>
      <c r="E53" s="176"/>
      <c r="F53" s="7" t="s">
        <v>72</v>
      </c>
      <c r="G53" s="7">
        <v>20</v>
      </c>
      <c r="H53" s="7"/>
      <c r="I53" s="7">
        <f>COUNTIF($G$3:$AJ$3,4)</f>
        <v>0</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ht="15">
      <c r="A54" s="8"/>
      <c r="B54" s="10"/>
      <c r="C54" s="11"/>
      <c r="D54" s="172" t="s">
        <v>44</v>
      </c>
      <c r="E54" s="176"/>
      <c r="F54" s="7" t="s">
        <v>73</v>
      </c>
      <c r="G54" s="7"/>
      <c r="H54" s="7"/>
      <c r="I54" s="7">
        <f>COUNTIF($G$3:$AJ$3,5)</f>
        <v>0</v>
      </c>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row>
    <row r="55" spans="1:36" ht="15">
      <c r="A55" s="8"/>
      <c r="B55" s="10"/>
      <c r="C55" s="9"/>
      <c r="D55" s="174" t="str">
        <f>IF(OR(AND(F58="",G58=""),AND(F58&gt;"",G58&gt;"")),"FEHLER",IF(AND(F58&gt;"",G58=""),"Notenschlüssel nur gültig bei mindestens 12 Punkten ÜT und mindestens 8 Punkten IT",""))</f>
        <v>Notenschlüssel nur gültig bei mindestens 12 Punkten ÜT und mindestens 8 Punkten IT</v>
      </c>
      <c r="E55" s="175"/>
      <c r="F55" s="43"/>
      <c r="G55" s="7"/>
      <c r="H55" s="7"/>
      <c r="I55" s="7">
        <f>SUM(I50+I51+I52+I53+I54)</f>
        <v>0</v>
      </c>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ht="15">
      <c r="A56" s="8"/>
      <c r="B56" s="10"/>
      <c r="C56" s="9"/>
      <c r="D56" s="172" t="s">
        <v>13</v>
      </c>
      <c r="E56" s="173"/>
      <c r="F56" s="61" t="e">
        <f>SUM(I50*1+I51*2+I52*3+I53*4+I54*5)/I55</f>
        <v>#DIV/0!</v>
      </c>
      <c r="G56" s="62"/>
      <c r="H56" s="7"/>
      <c r="I56" s="7"/>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row>
    <row r="57" spans="1:36" ht="15">
      <c r="A57" s="8"/>
      <c r="B57" s="10"/>
      <c r="C57" s="9"/>
      <c r="D57" s="8"/>
      <c r="E57" s="65" t="s">
        <v>61</v>
      </c>
      <c r="F57" s="63" t="s">
        <v>62</v>
      </c>
      <c r="G57" s="65" t="s">
        <v>63</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row>
    <row r="58" spans="1:36" ht="15">
      <c r="A58" s="8"/>
      <c r="B58" s="10"/>
      <c r="C58" s="9"/>
      <c r="D58" s="8"/>
      <c r="E58" s="8"/>
      <c r="F58" s="66" t="s">
        <v>64</v>
      </c>
      <c r="G58" s="66"/>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row>
    <row r="59" spans="1:36" ht="15">
      <c r="A59" s="8"/>
      <c r="B59" s="10"/>
      <c r="C59" s="9"/>
      <c r="D59" s="8"/>
      <c r="E59" s="65" t="s">
        <v>65</v>
      </c>
      <c r="F59" s="65" t="s">
        <v>62</v>
      </c>
      <c r="G59" s="65" t="s">
        <v>63</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row>
    <row r="60" spans="1:36" ht="15">
      <c r="A60" s="8"/>
      <c r="B60" s="10"/>
      <c r="C60" s="9"/>
      <c r="D60" s="8"/>
      <c r="E60" s="8"/>
      <c r="F60" s="119" t="s">
        <v>64</v>
      </c>
      <c r="G60" s="119"/>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row>
  </sheetData>
  <sheetProtection password="803D" sheet="1" objects="1" scenarios="1"/>
  <mergeCells count="322">
    <mergeCell ref="B1:C1"/>
    <mergeCell ref="AK18:AK19"/>
    <mergeCell ref="AK20:AK21"/>
    <mergeCell ref="AK6:AK7"/>
    <mergeCell ref="AK8:AK9"/>
    <mergeCell ref="AK10:AK11"/>
    <mergeCell ref="AK12:AK13"/>
    <mergeCell ref="AK14:AK15"/>
    <mergeCell ref="AK16:AK17"/>
    <mergeCell ref="AJ16:AJ17"/>
    <mergeCell ref="AJ14:AJ15"/>
    <mergeCell ref="AJ12:AJ13"/>
    <mergeCell ref="AJ10:AJ11"/>
    <mergeCell ref="AJ8:AJ9"/>
    <mergeCell ref="AJ6:AJ7"/>
    <mergeCell ref="AJ20:AJ21"/>
    <mergeCell ref="AJ18:AJ19"/>
    <mergeCell ref="AF16:AF17"/>
    <mergeCell ref="AF14:AF15"/>
    <mergeCell ref="AF12:AF13"/>
    <mergeCell ref="AF10:AF11"/>
    <mergeCell ref="AF8:AF9"/>
    <mergeCell ref="AF6:AF7"/>
    <mergeCell ref="AF20:AF21"/>
    <mergeCell ref="AF18:AF19"/>
    <mergeCell ref="AG18:AG19"/>
    <mergeCell ref="AG20:AG21"/>
    <mergeCell ref="AG6:AG7"/>
    <mergeCell ref="AG8:AG9"/>
    <mergeCell ref="AG10:AG11"/>
    <mergeCell ref="AG12:AG13"/>
    <mergeCell ref="AG14:AG15"/>
    <mergeCell ref="AI18:AI19"/>
    <mergeCell ref="AI20:AI21"/>
    <mergeCell ref="AI6:AI7"/>
    <mergeCell ref="AI8:AI9"/>
    <mergeCell ref="AI10:AI11"/>
    <mergeCell ref="AI12:AI13"/>
    <mergeCell ref="AI14:AI15"/>
    <mergeCell ref="AI16:AI17"/>
    <mergeCell ref="AG16:AG17"/>
    <mergeCell ref="AH16:AH17"/>
    <mergeCell ref="AH14:AH15"/>
    <mergeCell ref="AH12:AH13"/>
    <mergeCell ref="AH10:AH11"/>
    <mergeCell ref="AH8:AH9"/>
    <mergeCell ref="AH6:AH7"/>
    <mergeCell ref="AH20:AH21"/>
    <mergeCell ref="AH18:AH19"/>
    <mergeCell ref="AC18:AC19"/>
    <mergeCell ref="AC20:AC21"/>
    <mergeCell ref="AC6:AC7"/>
    <mergeCell ref="AC8:AC9"/>
    <mergeCell ref="AC10:AC11"/>
    <mergeCell ref="AC12:AC13"/>
    <mergeCell ref="AC14:AC15"/>
    <mergeCell ref="AC16:AC17"/>
    <mergeCell ref="AE18:AE19"/>
    <mergeCell ref="AE20:AE21"/>
    <mergeCell ref="AE6:AE7"/>
    <mergeCell ref="AE8:AE9"/>
    <mergeCell ref="AE10:AE11"/>
    <mergeCell ref="AE12:AE13"/>
    <mergeCell ref="AE14:AE15"/>
    <mergeCell ref="AE16:AE17"/>
    <mergeCell ref="AD16:AD17"/>
    <mergeCell ref="AD14:AD15"/>
    <mergeCell ref="AD12:AD13"/>
    <mergeCell ref="AD10:AD11"/>
    <mergeCell ref="AD8:AD9"/>
    <mergeCell ref="AD6:AD7"/>
    <mergeCell ref="AD20:AD21"/>
    <mergeCell ref="Y16:Y17"/>
    <mergeCell ref="Y14:Y15"/>
    <mergeCell ref="Y12:Y13"/>
    <mergeCell ref="Y10:Y11"/>
    <mergeCell ref="Y8:Y9"/>
    <mergeCell ref="Y6:Y7"/>
    <mergeCell ref="Y20:Y21"/>
    <mergeCell ref="Y18:Y19"/>
    <mergeCell ref="Z18:Z19"/>
    <mergeCell ref="Z20:Z21"/>
    <mergeCell ref="Z6:Z7"/>
    <mergeCell ref="Z8:Z9"/>
    <mergeCell ref="Z10:Z11"/>
    <mergeCell ref="Z12:Z13"/>
    <mergeCell ref="Z14:Z15"/>
    <mergeCell ref="Z16:Z17"/>
    <mergeCell ref="AD18:AD19"/>
    <mergeCell ref="AA16:AA17"/>
    <mergeCell ref="AA14:AA15"/>
    <mergeCell ref="AA12:AA13"/>
    <mergeCell ref="AA10:AA11"/>
    <mergeCell ref="AA8:AA9"/>
    <mergeCell ref="AA6:AA7"/>
    <mergeCell ref="AA20:AA21"/>
    <mergeCell ref="AA18:AA19"/>
    <mergeCell ref="AB16:AB17"/>
    <mergeCell ref="AB14:AB15"/>
    <mergeCell ref="AB12:AB13"/>
    <mergeCell ref="AB10:AB11"/>
    <mergeCell ref="AB8:AB9"/>
    <mergeCell ref="AB6:AB7"/>
    <mergeCell ref="AB20:AB21"/>
    <mergeCell ref="AB18:AB19"/>
    <mergeCell ref="V16:V17"/>
    <mergeCell ref="V14:V15"/>
    <mergeCell ref="V12:V13"/>
    <mergeCell ref="V10:V11"/>
    <mergeCell ref="V8:V9"/>
    <mergeCell ref="V6:V7"/>
    <mergeCell ref="V20:V21"/>
    <mergeCell ref="V18:V19"/>
    <mergeCell ref="U16:U17"/>
    <mergeCell ref="U14:U15"/>
    <mergeCell ref="U12:U13"/>
    <mergeCell ref="U10:U11"/>
    <mergeCell ref="U8:U9"/>
    <mergeCell ref="U6:U7"/>
    <mergeCell ref="U20:U21"/>
    <mergeCell ref="U18:U19"/>
    <mergeCell ref="X16:X17"/>
    <mergeCell ref="X14:X15"/>
    <mergeCell ref="X12:X13"/>
    <mergeCell ref="X10:X11"/>
    <mergeCell ref="X8:X9"/>
    <mergeCell ref="X6:X7"/>
    <mergeCell ref="X20:X21"/>
    <mergeCell ref="X18:X19"/>
    <mergeCell ref="W16:W17"/>
    <mergeCell ref="W14:W15"/>
    <mergeCell ref="W12:W13"/>
    <mergeCell ref="W10:W11"/>
    <mergeCell ref="W8:W9"/>
    <mergeCell ref="W6:W7"/>
    <mergeCell ref="W20:W21"/>
    <mergeCell ref="W18:W19"/>
    <mergeCell ref="R16:R17"/>
    <mergeCell ref="R14:R15"/>
    <mergeCell ref="R12:R13"/>
    <mergeCell ref="R10:R11"/>
    <mergeCell ref="R8:R9"/>
    <mergeCell ref="R6:R7"/>
    <mergeCell ref="R20:R21"/>
    <mergeCell ref="R18:R19"/>
    <mergeCell ref="Q16:Q17"/>
    <mergeCell ref="Q14:Q15"/>
    <mergeCell ref="Q12:Q13"/>
    <mergeCell ref="Q10:Q11"/>
    <mergeCell ref="Q8:Q9"/>
    <mergeCell ref="Q6:Q7"/>
    <mergeCell ref="Q20:Q21"/>
    <mergeCell ref="Q18:Q19"/>
    <mergeCell ref="N16:N17"/>
    <mergeCell ref="N14:N15"/>
    <mergeCell ref="N12:N13"/>
    <mergeCell ref="N10:N11"/>
    <mergeCell ref="N8:N9"/>
    <mergeCell ref="N6:N7"/>
    <mergeCell ref="N20:N21"/>
    <mergeCell ref="N18:N19"/>
    <mergeCell ref="T16:T17"/>
    <mergeCell ref="T14:T15"/>
    <mergeCell ref="T12:T13"/>
    <mergeCell ref="T10:T11"/>
    <mergeCell ref="T8:T9"/>
    <mergeCell ref="T6:T7"/>
    <mergeCell ref="T20:T21"/>
    <mergeCell ref="T18:T19"/>
    <mergeCell ref="S16:S17"/>
    <mergeCell ref="S14:S15"/>
    <mergeCell ref="S12:S13"/>
    <mergeCell ref="S10:S11"/>
    <mergeCell ref="S8:S9"/>
    <mergeCell ref="S6:S7"/>
    <mergeCell ref="S20:S21"/>
    <mergeCell ref="S18:S19"/>
    <mergeCell ref="P16:P17"/>
    <mergeCell ref="P14:P15"/>
    <mergeCell ref="P12:P13"/>
    <mergeCell ref="P10:P11"/>
    <mergeCell ref="P8:P9"/>
    <mergeCell ref="P6:P7"/>
    <mergeCell ref="P20:P21"/>
    <mergeCell ref="P18:P19"/>
    <mergeCell ref="O16:O17"/>
    <mergeCell ref="O14:O15"/>
    <mergeCell ref="O12:O13"/>
    <mergeCell ref="O10:O11"/>
    <mergeCell ref="O8:O9"/>
    <mergeCell ref="O6:O7"/>
    <mergeCell ref="O20:O21"/>
    <mergeCell ref="O18:O19"/>
    <mergeCell ref="L18:L19"/>
    <mergeCell ref="L20:L21"/>
    <mergeCell ref="L6:L7"/>
    <mergeCell ref="L8:L9"/>
    <mergeCell ref="L10:L11"/>
    <mergeCell ref="L12:L13"/>
    <mergeCell ref="L14:L15"/>
    <mergeCell ref="L16:L17"/>
    <mergeCell ref="M18:M19"/>
    <mergeCell ref="M20:M21"/>
    <mergeCell ref="M6:M7"/>
    <mergeCell ref="M8:M9"/>
    <mergeCell ref="M10:M11"/>
    <mergeCell ref="M12:M13"/>
    <mergeCell ref="M14:M15"/>
    <mergeCell ref="M16:M17"/>
    <mergeCell ref="K18:K19"/>
    <mergeCell ref="J20:J21"/>
    <mergeCell ref="K20:K21"/>
    <mergeCell ref="C52:C53"/>
    <mergeCell ref="A40:C40"/>
    <mergeCell ref="C38:E38"/>
    <mergeCell ref="D39:E39"/>
    <mergeCell ref="D36:E36"/>
    <mergeCell ref="C46:E46"/>
    <mergeCell ref="D27:E27"/>
    <mergeCell ref="D32:E32"/>
    <mergeCell ref="D28:E28"/>
    <mergeCell ref="D35:E35"/>
    <mergeCell ref="D33:E33"/>
    <mergeCell ref="D29:E29"/>
    <mergeCell ref="D34:E34"/>
    <mergeCell ref="C41:E41"/>
    <mergeCell ref="C42:E42"/>
    <mergeCell ref="C43:E43"/>
    <mergeCell ref="C44:E44"/>
    <mergeCell ref="C45:E45"/>
    <mergeCell ref="K6:K7"/>
    <mergeCell ref="J8:J9"/>
    <mergeCell ref="K8:K9"/>
    <mergeCell ref="J10:J11"/>
    <mergeCell ref="K10:K11"/>
    <mergeCell ref="K12:K13"/>
    <mergeCell ref="K14:K15"/>
    <mergeCell ref="J16:J17"/>
    <mergeCell ref="K16:K17"/>
    <mergeCell ref="I16:I17"/>
    <mergeCell ref="I20:I21"/>
    <mergeCell ref="F18:F19"/>
    <mergeCell ref="F20:F21"/>
    <mergeCell ref="I18:I19"/>
    <mergeCell ref="J6:J7"/>
    <mergeCell ref="J12:J13"/>
    <mergeCell ref="J18:J19"/>
    <mergeCell ref="J14:J15"/>
    <mergeCell ref="I6:I7"/>
    <mergeCell ref="I8:I9"/>
    <mergeCell ref="I10:I11"/>
    <mergeCell ref="I12:I13"/>
    <mergeCell ref="I14:I15"/>
    <mergeCell ref="D56:E56"/>
    <mergeCell ref="D55:E55"/>
    <mergeCell ref="D54:E54"/>
    <mergeCell ref="D53:E53"/>
    <mergeCell ref="D52:E52"/>
    <mergeCell ref="D51:E51"/>
    <mergeCell ref="B12:B13"/>
    <mergeCell ref="B14:B15"/>
    <mergeCell ref="D50:E50"/>
    <mergeCell ref="D49:E49"/>
    <mergeCell ref="D37:E37"/>
    <mergeCell ref="D31:E31"/>
    <mergeCell ref="D30:E30"/>
    <mergeCell ref="B16:B17"/>
    <mergeCell ref="B18:B19"/>
    <mergeCell ref="C21:E21"/>
    <mergeCell ref="C12:E12"/>
    <mergeCell ref="C13:E13"/>
    <mergeCell ref="C14:E14"/>
    <mergeCell ref="C15:E15"/>
    <mergeCell ref="B20:B21"/>
    <mergeCell ref="C18:E18"/>
    <mergeCell ref="C19:E19"/>
    <mergeCell ref="C20:E20"/>
    <mergeCell ref="A12:A13"/>
    <mergeCell ref="A14:A15"/>
    <mergeCell ref="A16:A17"/>
    <mergeCell ref="A18:A19"/>
    <mergeCell ref="A20:A21"/>
    <mergeCell ref="A4:E4"/>
    <mergeCell ref="C5:E5"/>
    <mergeCell ref="C6:E6"/>
    <mergeCell ref="B6:B7"/>
    <mergeCell ref="C8:E8"/>
    <mergeCell ref="B10:B11"/>
    <mergeCell ref="A6:A7"/>
    <mergeCell ref="A8:A9"/>
    <mergeCell ref="A10:A11"/>
    <mergeCell ref="B8:B9"/>
    <mergeCell ref="C7:E7"/>
    <mergeCell ref="C16:E16"/>
    <mergeCell ref="C17:E17"/>
    <mergeCell ref="C9:E9"/>
    <mergeCell ref="C10:E10"/>
    <mergeCell ref="C11:E11"/>
    <mergeCell ref="C2:E2"/>
    <mergeCell ref="C3:E3"/>
    <mergeCell ref="H18:H19"/>
    <mergeCell ref="H20:H21"/>
    <mergeCell ref="G18:G19"/>
    <mergeCell ref="G20:G21"/>
    <mergeCell ref="F14:F15"/>
    <mergeCell ref="G6:G7"/>
    <mergeCell ref="G8:G9"/>
    <mergeCell ref="G10:G11"/>
    <mergeCell ref="G12:G13"/>
    <mergeCell ref="G14:G15"/>
    <mergeCell ref="H6:H7"/>
    <mergeCell ref="F16:F17"/>
    <mergeCell ref="G16:G17"/>
    <mergeCell ref="H16:H17"/>
    <mergeCell ref="F6:F7"/>
    <mergeCell ref="F8:F9"/>
    <mergeCell ref="F10:F11"/>
    <mergeCell ref="F12:F13"/>
    <mergeCell ref="H8:H9"/>
    <mergeCell ref="H10:H11"/>
    <mergeCell ref="H12:H13"/>
    <mergeCell ref="H14:H15"/>
  </mergeCells>
  <conditionalFormatting sqref="F40">
    <cfRule type="cellIs" priority="38" dxfId="0" operator="equal" stopIfTrue="1">
      <formula>0</formula>
    </cfRule>
  </conditionalFormatting>
  <conditionalFormatting sqref="G38:AJ38">
    <cfRule type="cellIs" priority="21" dxfId="0" operator="equal" stopIfTrue="1">
      <formula>"f"</formula>
    </cfRule>
  </conditionalFormatting>
  <conditionalFormatting sqref="G38:AJ38 G6:AJ6 G8:AJ8 G10:AJ10 G12:AJ12 G14:AJ14 G16:AJ16 G18:AJ18 G20:AJ20 G23:AJ26 G28:AJ31 G33:AJ36 G41:AJ46">
    <cfRule type="cellIs" priority="20" dxfId="0" operator="equal" stopIfTrue="1">
      <formula>"f"</formula>
    </cfRule>
  </conditionalFormatting>
  <conditionalFormatting sqref="G40:AJ40">
    <cfRule type="cellIs" priority="12" dxfId="0" operator="lessThan" stopIfTrue="1">
      <formula>12</formula>
    </cfRule>
  </conditionalFormatting>
  <conditionalFormatting sqref="D40:E40">
    <cfRule type="cellIs" priority="10" dxfId="0" operator="equal" stopIfTrue="1">
      <formula>"Fehler - zuviele Punkte"</formula>
    </cfRule>
  </conditionalFormatting>
  <conditionalFormatting sqref="G39:AJ39">
    <cfRule type="cellIs" priority="9" dxfId="0" operator="lessThan" stopIfTrue="1">
      <formula>18</formula>
    </cfRule>
  </conditionalFormatting>
  <conditionalFormatting sqref="D55:E55">
    <cfRule type="cellIs" priority="7" dxfId="0" operator="equal" stopIfTrue="1">
      <formula>"FEHLER"</formula>
    </cfRule>
  </conditionalFormatting>
  <conditionalFormatting sqref="E40">
    <cfRule type="cellIs" priority="6" dxfId="0" operator="equal" stopIfTrue="1">
      <formula>"Fehler - zuwenig Punkte"</formula>
    </cfRule>
  </conditionalFormatting>
  <conditionalFormatting sqref="A1">
    <cfRule type="cellIs" priority="1" dxfId="0" operator="equal" stopIfTrue="1">
      <formula>"FEHLER"</formula>
    </cfRule>
  </conditionalFormatting>
  <printOptions/>
  <pageMargins left="0.25" right="0.25" top="0.75" bottom="0.75" header="0.3" footer="0.3"/>
  <pageSetup fitToHeight="1" fitToWidth="1" horizontalDpi="600" verticalDpi="600" orientation="landscape" paperSize="9" scale="44" r:id="rId1"/>
</worksheet>
</file>

<file path=xl/worksheets/sheet20.xml><?xml version="1.0" encoding="utf-8"?>
<worksheet xmlns="http://schemas.openxmlformats.org/spreadsheetml/2006/main" xmlns:r="http://schemas.openxmlformats.org/officeDocument/2006/relationships">
  <sheetPr codeName="Tabelle19">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SchuelernamenEingabe!B17</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EingabeAngabe!V39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EingabeAngabe!V40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EingabeAngabe!V2</f>
      </c>
      <c r="N30" s="219"/>
    </row>
    <row r="31" spans="8:14" ht="30" thickBot="1" thickTop="1">
      <c r="H31" s="207" t="s">
        <v>12</v>
      </c>
      <c r="I31" s="208"/>
      <c r="J31" s="209"/>
      <c r="K31" s="210">
        <f>IF(EingabeAngabe!V3=1,"Sehr gut",IF(EingabeAngabe!V3=2,"Gut",IF(EingabeAngabe!V3=3,"Befriedigend",IF(EingabeAngabe!V3=4,"Genügend",IF(EingabeAngabe!V3=5,"Nicht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1.xml><?xml version="1.0" encoding="utf-8"?>
<worksheet xmlns="http://schemas.openxmlformats.org/spreadsheetml/2006/main" xmlns:r="http://schemas.openxmlformats.org/officeDocument/2006/relationships">
  <sheetPr codeName="Tabelle20">
    <pageSetUpPr fitToPage="1"/>
  </sheetPr>
  <dimension ref="A1:N31"/>
  <sheetViews>
    <sheetView zoomScale="60" zoomScaleNormal="60" zoomScaleSheetLayoutView="66" zoomScalePageLayoutView="50" workbookViewId="0" topLeftCell="A1">
      <selection activeCell="M29" sqref="M29:N29"/>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SchuelernamenEingabe!B18</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EingabeAngabe!W39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EingabeAngabe!W40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EingabeAngabe!W2</f>
      </c>
      <c r="N30" s="219"/>
    </row>
    <row r="31" spans="8:14" ht="30" thickBot="1" thickTop="1">
      <c r="H31" s="207" t="s">
        <v>12</v>
      </c>
      <c r="I31" s="208"/>
      <c r="J31" s="209"/>
      <c r="K31" s="210">
        <f>IF(EingabeAngabe!W3=1,"Sehr gut",IF(EingabeAngabe!W3=2,"Gut",IF(EingabeAngabe!W3=3,"Befriedigend",IF(EingabeAngabe!W3=4,"Genügend",IF(EingabeAngabe!W3=5,"Nicht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2.xml><?xml version="1.0" encoding="utf-8"?>
<worksheet xmlns="http://schemas.openxmlformats.org/spreadsheetml/2006/main" xmlns:r="http://schemas.openxmlformats.org/officeDocument/2006/relationships">
  <sheetPr codeName="Tabelle21">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SchuelernamenEingabe!B19</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EingabeAngabe!X39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EingabeAngabe!X40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EingabeAngabe!X2</f>
      </c>
      <c r="N30" s="219"/>
    </row>
    <row r="31" spans="8:14" ht="30" thickBot="1" thickTop="1">
      <c r="H31" s="207" t="s">
        <v>12</v>
      </c>
      <c r="I31" s="208"/>
      <c r="J31" s="209"/>
      <c r="K31" s="210">
        <f>IF(EingabeAngabe!X3=1,"Sehr gut",IF(EingabeAngabe!X3=2,"Gut",IF(EingabeAngabe!X3=3,"Befriedigend",IF(EingabeAngabe!X3=4,"Genügend",IF(EingabeAngabe!X3=5,"Nicht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3.xml><?xml version="1.0" encoding="utf-8"?>
<worksheet xmlns="http://schemas.openxmlformats.org/spreadsheetml/2006/main" xmlns:r="http://schemas.openxmlformats.org/officeDocument/2006/relationships">
  <sheetPr codeName="Tabelle22">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4218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SchuelernamenEingabe!B20</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EingabeAngabe!Y39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EingabeAngabe!Y40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EingabeAngabe!Y2</f>
      </c>
      <c r="N30" s="219"/>
    </row>
    <row r="31" spans="8:14" ht="30" thickBot="1" thickTop="1">
      <c r="H31" s="207" t="s">
        <v>12</v>
      </c>
      <c r="I31" s="208"/>
      <c r="J31" s="209"/>
      <c r="K31" s="210">
        <f>IF(EingabeAngabe!Y3=1,"Sehr gut",IF(EingabeAngabe!Y3=2,"Gut",IF(EingabeAngabe!Y3=3,"Befriedigend",IF(EingabeAngabe!Y3=4,"Genügend",IF(EingabeAngabe!Y3=5,"Nicht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4.xml><?xml version="1.0" encoding="utf-8"?>
<worksheet xmlns="http://schemas.openxmlformats.org/spreadsheetml/2006/main" xmlns:r="http://schemas.openxmlformats.org/officeDocument/2006/relationships">
  <sheetPr codeName="Tabelle23">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SchuelernamenEingabe!B21</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EingabeAngabe!Z39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EingabeAngabe!Z40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EingabeAngabe!Z2</f>
      </c>
      <c r="N30" s="219"/>
    </row>
    <row r="31" spans="8:14" ht="30" thickBot="1" thickTop="1">
      <c r="H31" s="207" t="s">
        <v>12</v>
      </c>
      <c r="I31" s="208"/>
      <c r="J31" s="209"/>
      <c r="K31" s="210">
        <f>IF(EingabeAngabe!Z3=1,"Sehr gut",IF(EingabeAngabe!Z3=2,"Gut",IF(EingabeAngabe!Z3=3,"Befriedigend",IF(EingabeAngabe!Z3=4,"Genügend",IF(EingabeAngabe!Z3=5,"Nicht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5.xml><?xml version="1.0" encoding="utf-8"?>
<worksheet xmlns="http://schemas.openxmlformats.org/spreadsheetml/2006/main" xmlns:r="http://schemas.openxmlformats.org/officeDocument/2006/relationships">
  <sheetPr codeName="Tabelle24">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SchuelernamenEingabe!B22</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EingabeAngabe!AA39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EingabeAngabe!AA40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EingabeAngabe!AA2</f>
      </c>
      <c r="N30" s="219"/>
    </row>
    <row r="31" spans="8:14" ht="30" thickBot="1" thickTop="1">
      <c r="H31" s="207" t="s">
        <v>12</v>
      </c>
      <c r="I31" s="208"/>
      <c r="J31" s="209"/>
      <c r="K31" s="210">
        <f>IF(EingabeAngabe!AA3=1,"Sehr gut",IF(EingabeAngabe!AA3=2,"Gut",IF(EingabeAngabe!AA3=3,"Befriedigend",IF(EingabeAngabe!AA3=4,"Genügend",IF(EingabeAngabe!AA3=5,"Nicht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6.xml><?xml version="1.0" encoding="utf-8"?>
<worksheet xmlns="http://schemas.openxmlformats.org/spreadsheetml/2006/main" xmlns:r="http://schemas.openxmlformats.org/officeDocument/2006/relationships">
  <sheetPr codeName="Tabelle25">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SchuelernamenEingabe!B23</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EingabeAngabe!AB39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EingabeAngabe!AB40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EingabeAngabe!AB2</f>
      </c>
      <c r="N30" s="219"/>
    </row>
    <row r="31" spans="8:14" ht="30" thickBot="1" thickTop="1">
      <c r="H31" s="207" t="s">
        <v>12</v>
      </c>
      <c r="I31" s="208"/>
      <c r="J31" s="209"/>
      <c r="K31" s="210">
        <f>IF(EingabeAngabe!AB3=1,"Sehr gut",IF(EingabeAngabe!AB3=2,"Gut",IF(EingabeAngabe!AB3=3,"Befriedigend",IF(EingabeAngabe!AB3=4,"Genügend",IF(EingabeAngabe!AB3=5,"Nicht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7.xml><?xml version="1.0" encoding="utf-8"?>
<worksheet xmlns="http://schemas.openxmlformats.org/spreadsheetml/2006/main" xmlns:r="http://schemas.openxmlformats.org/officeDocument/2006/relationships">
  <sheetPr codeName="Tabelle26">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3.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SchuelernamenEingabe!B24</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EingabeAngabe!AC39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EingabeAngabe!AC40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EingabeAngabe!AC2</f>
      </c>
      <c r="N30" s="219"/>
    </row>
    <row r="31" spans="8:14" ht="30" thickBot="1" thickTop="1">
      <c r="H31" s="207" t="s">
        <v>12</v>
      </c>
      <c r="I31" s="208"/>
      <c r="J31" s="209"/>
      <c r="K31" s="210">
        <f>IF(EingabeAngabe!AC3=1,"Sehr gut",IF(EingabeAngabe!AC3=2,"Gut",IF(EingabeAngabe!AC3=3,"Befriedigend",IF(EingabeAngabe!AC3=4,"Genügend",IF(EingabeAngabe!AC3=5,"Nicht genügend","")))))</f>
      </c>
      <c r="L31" s="211"/>
      <c r="M31" s="211"/>
      <c r="N31" s="212"/>
    </row>
    <row r="32" ht="15.75" thickTop="1"/>
  </sheetData>
  <sheetProtection/>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8.xml><?xml version="1.0" encoding="utf-8"?>
<worksheet xmlns="http://schemas.openxmlformats.org/spreadsheetml/2006/main" xmlns:r="http://schemas.openxmlformats.org/officeDocument/2006/relationships">
  <sheetPr codeName="Tabelle27">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4218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SchuelernamenEingabe!B25</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EingabeAngabe!AD39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EingabeAngabe!AD40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EingabeAngabe!AD2</f>
      </c>
      <c r="N30" s="219"/>
    </row>
    <row r="31" spans="8:14" ht="30" thickBot="1" thickTop="1">
      <c r="H31" s="207" t="s">
        <v>12</v>
      </c>
      <c r="I31" s="208"/>
      <c r="J31" s="209"/>
      <c r="K31" s="210">
        <f>IF(EingabeAngabe!AD3=1,"Sehr gut",IF(EingabeAngabe!AD3=2,"Gut",IF(EingabeAngabe!AD3=3,"Befriedigend",IF(EingabeAngabe!AD3=4,"Genügend",IF(EingabeAngabe!AD3=5,"Nicht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29.xml><?xml version="1.0" encoding="utf-8"?>
<worksheet xmlns="http://schemas.openxmlformats.org/spreadsheetml/2006/main" xmlns:r="http://schemas.openxmlformats.org/officeDocument/2006/relationships">
  <sheetPr codeName="Tabelle28">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SchuelernamenEingabe!B26</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EingabeAngabe!AE39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EingabeAngabe!AE40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EingabeAngabe!AE2</f>
      </c>
      <c r="N30" s="219"/>
    </row>
    <row r="31" spans="8:14" ht="30" thickBot="1" thickTop="1">
      <c r="H31" s="207" t="s">
        <v>12</v>
      </c>
      <c r="I31" s="208"/>
      <c r="J31" s="209"/>
      <c r="K31" s="210">
        <f>IF(EingabeAngabe!AE3=1,"Sehr gut",IF(EingabeAngabe!AE3=2,"Gut",IF(EingabeAngabe!AE3=3,"Befriedigend",IF(EingabeAngabe!AE3=4,"Genügend",IF(EingabeAngabe!AE3=5,"Nicht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2:AK45"/>
  <sheetViews>
    <sheetView view="pageBreakPreview" zoomScale="60" zoomScalePageLayoutView="0" workbookViewId="0" topLeftCell="A1">
      <selection activeCell="C14" sqref="C14"/>
    </sheetView>
  </sheetViews>
  <sheetFormatPr defaultColWidth="11.421875" defaultRowHeight="15"/>
  <cols>
    <col min="1" max="1" width="6.57421875" style="6" bestFit="1" customWidth="1"/>
    <col min="2" max="2" width="71.140625" style="6" customWidth="1"/>
    <col min="3" max="6" width="4.421875" style="5" customWidth="1"/>
    <col min="7" max="33" width="4.421875" style="0" customWidth="1"/>
    <col min="34" max="34" width="15.57421875" style="0" bestFit="1" customWidth="1"/>
    <col min="35" max="35" width="6.57421875" style="0" bestFit="1" customWidth="1"/>
    <col min="37" max="37" width="7.00390625" style="0" customWidth="1"/>
  </cols>
  <sheetData>
    <row r="2" spans="1:33" s="1" customFormat="1" ht="135.75" customHeight="1">
      <c r="A2" s="71"/>
      <c r="B2" s="71" t="str">
        <f>EingabeAngabe!B1</f>
        <v>Phrase</v>
      </c>
      <c r="C2" s="72"/>
      <c r="D2" s="92">
        <f>EingabeAngabe!G1</f>
      </c>
      <c r="E2" s="92">
        <f>EingabeAngabe!H1</f>
      </c>
      <c r="F2" s="92">
        <f>EingabeAngabe!I1</f>
      </c>
      <c r="G2" s="92">
        <f>EingabeAngabe!J1</f>
      </c>
      <c r="H2" s="92">
        <f>EingabeAngabe!K1</f>
      </c>
      <c r="I2" s="92">
        <f>EingabeAngabe!L1</f>
      </c>
      <c r="J2" s="92">
        <f>EingabeAngabe!M1</f>
      </c>
      <c r="K2" s="92">
        <f>EingabeAngabe!N1</f>
      </c>
      <c r="L2" s="92">
        <f>EingabeAngabe!O1</f>
      </c>
      <c r="M2" s="92">
        <f>EingabeAngabe!P1</f>
      </c>
      <c r="N2" s="92">
        <f>EingabeAngabe!Q1</f>
      </c>
      <c r="O2" s="92">
        <f>EingabeAngabe!R1</f>
      </c>
      <c r="P2" s="92">
        <f>EingabeAngabe!S1</f>
      </c>
      <c r="Q2" s="92">
        <f>EingabeAngabe!T1</f>
      </c>
      <c r="R2" s="92">
        <f>EingabeAngabe!U1</f>
      </c>
      <c r="S2" s="92">
        <f>EingabeAngabe!V1</f>
      </c>
      <c r="T2" s="92">
        <f>EingabeAngabe!W1</f>
      </c>
      <c r="U2" s="92">
        <f>EingabeAngabe!X1</f>
      </c>
      <c r="V2" s="92">
        <f>EingabeAngabe!Y1</f>
      </c>
      <c r="W2" s="92">
        <f>EingabeAngabe!Z1</f>
      </c>
      <c r="X2" s="92">
        <f>EingabeAngabe!AA1</f>
      </c>
      <c r="Y2" s="92">
        <f>EingabeAngabe!AB1</f>
      </c>
      <c r="Z2" s="92">
        <f>EingabeAngabe!AC1</f>
      </c>
      <c r="AA2" s="92">
        <f>EingabeAngabe!AD1</f>
      </c>
      <c r="AB2" s="92">
        <f>EingabeAngabe!AE1</f>
      </c>
      <c r="AC2" s="92">
        <f>EingabeAngabe!AF1</f>
      </c>
      <c r="AD2" s="92">
        <f>EingabeAngabe!AG1</f>
      </c>
      <c r="AE2" s="92">
        <f>EingabeAngabe!AH1</f>
      </c>
      <c r="AF2" s="92">
        <f>EingabeAngabe!AI1</f>
      </c>
      <c r="AG2" s="92">
        <f>EingabeAngabe!AJ1</f>
      </c>
    </row>
    <row r="3" spans="1:33" ht="16.5" customHeight="1">
      <c r="A3" s="90"/>
      <c r="B3" s="91" t="str">
        <f>EingabeAngabe!C2</f>
        <v>GESAMT</v>
      </c>
      <c r="C3" s="78">
        <f>EingabeAngabe!F2</f>
        <v>40</v>
      </c>
      <c r="D3" s="78">
        <f>EingabeAngabe!G2</f>
      </c>
      <c r="E3" s="78">
        <f>EingabeAngabe!H2</f>
      </c>
      <c r="F3" s="78">
        <f>EingabeAngabe!I2</f>
      </c>
      <c r="G3" s="78">
        <f>EingabeAngabe!J2</f>
      </c>
      <c r="H3" s="78">
        <f>EingabeAngabe!K2</f>
      </c>
      <c r="I3" s="78">
        <f>EingabeAngabe!L2</f>
      </c>
      <c r="J3" s="78">
        <f>EingabeAngabe!M2</f>
      </c>
      <c r="K3" s="78">
        <f>EingabeAngabe!N2</f>
      </c>
      <c r="L3" s="78">
        <f>EingabeAngabe!O2</f>
      </c>
      <c r="M3" s="78">
        <f>EingabeAngabe!P2</f>
      </c>
      <c r="N3" s="78">
        <f>EingabeAngabe!Q2</f>
      </c>
      <c r="O3" s="78">
        <f>EingabeAngabe!R2</f>
      </c>
      <c r="P3" s="78">
        <f>EingabeAngabe!S2</f>
      </c>
      <c r="Q3" s="78">
        <f>EingabeAngabe!T2</f>
      </c>
      <c r="R3" s="78">
        <f>EingabeAngabe!U2</f>
      </c>
      <c r="S3" s="78">
        <f>EingabeAngabe!V2</f>
      </c>
      <c r="T3" s="78">
        <f>EingabeAngabe!W2</f>
      </c>
      <c r="U3" s="78">
        <f>EingabeAngabe!X2</f>
      </c>
      <c r="V3" s="78">
        <f>EingabeAngabe!Y2</f>
      </c>
      <c r="W3" s="78">
        <f>EingabeAngabe!Z2</f>
      </c>
      <c r="X3" s="78">
        <f>EingabeAngabe!AA2</f>
      </c>
      <c r="Y3" s="78">
        <f>EingabeAngabe!AB2</f>
      </c>
      <c r="Z3" s="78">
        <f>EingabeAngabe!AC2</f>
      </c>
      <c r="AA3" s="78">
        <f>EingabeAngabe!AD2</f>
      </c>
      <c r="AB3" s="78">
        <f>EingabeAngabe!AE2</f>
      </c>
      <c r="AC3" s="78">
        <f>EingabeAngabe!AF2</f>
      </c>
      <c r="AD3" s="78">
        <f>EingabeAngabe!AG2</f>
      </c>
      <c r="AE3" s="78">
        <f>EingabeAngabe!AH2</f>
      </c>
      <c r="AF3" s="78">
        <f>EingabeAngabe!AI2</f>
      </c>
      <c r="AG3" s="78">
        <f>EingabeAngabe!AJ2</f>
      </c>
    </row>
    <row r="4" spans="1:33" ht="15.75">
      <c r="A4" s="90"/>
      <c r="B4" s="91" t="str">
        <f>EingabeAngabe!C3</f>
        <v>NOTE</v>
      </c>
      <c r="C4" s="78"/>
      <c r="D4" s="78">
        <f>EingabeAngabe!G3</f>
      </c>
      <c r="E4" s="78">
        <f>EingabeAngabe!H3</f>
      </c>
      <c r="F4" s="78">
        <f>EingabeAngabe!I3</f>
      </c>
      <c r="G4" s="78">
        <f>EingabeAngabe!J3</f>
      </c>
      <c r="H4" s="78">
        <f>EingabeAngabe!K3</f>
      </c>
      <c r="I4" s="78">
        <f>EingabeAngabe!L3</f>
      </c>
      <c r="J4" s="78">
        <f>EingabeAngabe!M3</f>
      </c>
      <c r="K4" s="78">
        <f>EingabeAngabe!N3</f>
      </c>
      <c r="L4" s="78">
        <f>EingabeAngabe!O3</f>
      </c>
      <c r="M4" s="78">
        <f>EingabeAngabe!P3</f>
      </c>
      <c r="N4" s="78">
        <f>EingabeAngabe!Q3</f>
      </c>
      <c r="O4" s="78">
        <f>EingabeAngabe!R3</f>
      </c>
      <c r="P4" s="78">
        <f>EingabeAngabe!S3</f>
      </c>
      <c r="Q4" s="78">
        <f>EingabeAngabe!T3</f>
      </c>
      <c r="R4" s="78">
        <f>EingabeAngabe!U3</f>
      </c>
      <c r="S4" s="78">
        <f>EingabeAngabe!V3</f>
      </c>
      <c r="T4" s="78">
        <f>EingabeAngabe!W3</f>
      </c>
      <c r="U4" s="78">
        <f>EingabeAngabe!X3</f>
      </c>
      <c r="V4" s="78">
        <f>EingabeAngabe!Y3</f>
      </c>
      <c r="W4" s="78">
        <f>EingabeAngabe!Z3</f>
      </c>
      <c r="X4" s="78">
        <f>EingabeAngabe!AA3</f>
      </c>
      <c r="Y4" s="78">
        <f>EingabeAngabe!AB3</f>
      </c>
      <c r="Z4" s="78">
        <f>EingabeAngabe!AC3</f>
      </c>
      <c r="AA4" s="78">
        <f>EingabeAngabe!AD3</f>
      </c>
      <c r="AB4" s="78">
        <f>EingabeAngabe!AE3</f>
      </c>
      <c r="AC4" s="78">
        <f>EingabeAngabe!AF3</f>
      </c>
      <c r="AD4" s="78">
        <f>EingabeAngabe!AG3</f>
      </c>
      <c r="AE4" s="78">
        <f>EingabeAngabe!AH3</f>
      </c>
      <c r="AF4" s="78">
        <f>EingabeAngabe!AI3</f>
      </c>
      <c r="AG4" s="78">
        <f>EingabeAngabe!AJ3</f>
      </c>
    </row>
    <row r="5" spans="1:33" ht="15.75">
      <c r="A5" s="73">
        <f>EingabeAngabe!B5</f>
        <v>0</v>
      </c>
      <c r="B5" s="74" t="str">
        <f>EingabeAngabe!C5</f>
        <v>TEXTSINN</v>
      </c>
      <c r="C5" s="75">
        <f>EingabeAngabe!F5</f>
        <v>8</v>
      </c>
      <c r="D5" s="75">
        <f>EingabeAngabe!G5</f>
      </c>
      <c r="E5" s="75">
        <f>EingabeAngabe!H5</f>
      </c>
      <c r="F5" s="75">
        <f>EingabeAngabe!I5</f>
      </c>
      <c r="G5" s="75">
        <f>EingabeAngabe!J5</f>
      </c>
      <c r="H5" s="75">
        <f>EingabeAngabe!K5</f>
      </c>
      <c r="I5" s="75">
        <f>EingabeAngabe!L5</f>
      </c>
      <c r="J5" s="75">
        <f>EingabeAngabe!M5</f>
      </c>
      <c r="K5" s="75">
        <f>EingabeAngabe!N5</f>
      </c>
      <c r="L5" s="75">
        <f>EingabeAngabe!O5</f>
      </c>
      <c r="M5" s="75">
        <f>EingabeAngabe!P5</f>
      </c>
      <c r="N5" s="75">
        <f>EingabeAngabe!Q5</f>
      </c>
      <c r="O5" s="75">
        <f>EingabeAngabe!R5</f>
      </c>
      <c r="P5" s="75">
        <f>EingabeAngabe!S5</f>
      </c>
      <c r="Q5" s="75">
        <f>EingabeAngabe!T5</f>
      </c>
      <c r="R5" s="75">
        <f>EingabeAngabe!U5</f>
      </c>
      <c r="S5" s="75">
        <f>EingabeAngabe!V5</f>
      </c>
      <c r="T5" s="75">
        <f>EingabeAngabe!W5</f>
      </c>
      <c r="U5" s="75">
        <f>EingabeAngabe!X5</f>
      </c>
      <c r="V5" s="75">
        <f>EingabeAngabe!Y5</f>
      </c>
      <c r="W5" s="75">
        <f>EingabeAngabe!Z5</f>
      </c>
      <c r="X5" s="75">
        <f>EingabeAngabe!AA5</f>
      </c>
      <c r="Y5" s="75">
        <f>EingabeAngabe!AB5</f>
      </c>
      <c r="Z5" s="75">
        <f>EingabeAngabe!AC5</f>
      </c>
      <c r="AA5" s="75">
        <f>EingabeAngabe!AD5</f>
      </c>
      <c r="AB5" s="75">
        <f>EingabeAngabe!AE5</f>
      </c>
      <c r="AC5" s="75">
        <f>EingabeAngabe!AF5</f>
      </c>
      <c r="AD5" s="75">
        <f>EingabeAngabe!AG5</f>
      </c>
      <c r="AE5" s="75">
        <f>EingabeAngabe!AH5</f>
      </c>
      <c r="AF5" s="75">
        <f>EingabeAngabe!AI5</f>
      </c>
      <c r="AG5" s="75">
        <f>EingabeAngabe!AJ5</f>
      </c>
    </row>
    <row r="6" spans="1:33" ht="15.75">
      <c r="A6" s="76" t="str">
        <f>EingabeAngabe!B6</f>
        <v>SE1</v>
      </c>
      <c r="B6" s="104">
        <f>IF(EingabeAngabe!C6="","",EingabeAngabe!C6)</f>
      </c>
      <c r="C6" s="78">
        <f>EingabeAngabe!F6</f>
        <v>1</v>
      </c>
      <c r="D6" s="78">
        <f>EingabeAngabe!G6</f>
      </c>
      <c r="E6" s="78">
        <f>EingabeAngabe!H6</f>
      </c>
      <c r="F6" s="78">
        <f>EingabeAngabe!I6</f>
      </c>
      <c r="G6" s="78">
        <f>EingabeAngabe!J6</f>
      </c>
      <c r="H6" s="78">
        <f>EingabeAngabe!K6</f>
      </c>
      <c r="I6" s="78">
        <f>EingabeAngabe!L6</f>
      </c>
      <c r="J6" s="78">
        <f>EingabeAngabe!M6</f>
      </c>
      <c r="K6" s="78">
        <f>EingabeAngabe!N6</f>
      </c>
      <c r="L6" s="78">
        <f>EingabeAngabe!O6</f>
      </c>
      <c r="M6" s="78">
        <f>EingabeAngabe!P6</f>
      </c>
      <c r="N6" s="78">
        <f>EingabeAngabe!Q6</f>
      </c>
      <c r="O6" s="78">
        <f>EingabeAngabe!R6</f>
      </c>
      <c r="P6" s="78">
        <f>EingabeAngabe!S6</f>
      </c>
      <c r="Q6" s="78">
        <f>EingabeAngabe!T6</f>
      </c>
      <c r="R6" s="78">
        <f>EingabeAngabe!U6</f>
      </c>
      <c r="S6" s="78">
        <f>EingabeAngabe!V6</f>
      </c>
      <c r="T6" s="78">
        <f>EingabeAngabe!W6</f>
      </c>
      <c r="U6" s="78">
        <f>EingabeAngabe!X6</f>
      </c>
      <c r="V6" s="78">
        <f>EingabeAngabe!Y6</f>
      </c>
      <c r="W6" s="78">
        <f>EingabeAngabe!Z6</f>
      </c>
      <c r="X6" s="78">
        <f>EingabeAngabe!AA6</f>
      </c>
      <c r="Y6" s="78">
        <f>EingabeAngabe!AB6</f>
      </c>
      <c r="Z6" s="78">
        <f>EingabeAngabe!AC6</f>
      </c>
      <c r="AA6" s="78">
        <f>EingabeAngabe!AD6</f>
      </c>
      <c r="AB6" s="78">
        <f>EingabeAngabe!AE6</f>
      </c>
      <c r="AC6" s="78">
        <f>EingabeAngabe!AF6</f>
      </c>
      <c r="AD6" s="78">
        <f>EingabeAngabe!AG6</f>
      </c>
      <c r="AE6" s="78">
        <f>EingabeAngabe!AH6</f>
      </c>
      <c r="AF6" s="78">
        <f>EingabeAngabe!AI6</f>
      </c>
      <c r="AG6" s="78">
        <f>EingabeAngabe!AJ6</f>
      </c>
    </row>
    <row r="7" spans="1:33" ht="15.75">
      <c r="A7" s="76" t="str">
        <f>EingabeAngabe!B8</f>
        <v>SE2</v>
      </c>
      <c r="B7" s="77">
        <f>IF(EingabeAngabe!C8="","",EingabeAngabe!C8)</f>
      </c>
      <c r="C7" s="78">
        <f>EingabeAngabe!F8</f>
        <v>1</v>
      </c>
      <c r="D7" s="78">
        <f>EingabeAngabe!G8</f>
      </c>
      <c r="E7" s="78">
        <f>EingabeAngabe!H8</f>
      </c>
      <c r="F7" s="78">
        <f>EingabeAngabe!I8</f>
      </c>
      <c r="G7" s="78">
        <f>EingabeAngabe!J8</f>
      </c>
      <c r="H7" s="78">
        <f>EingabeAngabe!K8</f>
      </c>
      <c r="I7" s="78">
        <f>EingabeAngabe!L8</f>
      </c>
      <c r="J7" s="78">
        <f>EingabeAngabe!M8</f>
      </c>
      <c r="K7" s="78">
        <f>EingabeAngabe!N8</f>
      </c>
      <c r="L7" s="78">
        <f>EingabeAngabe!O8</f>
      </c>
      <c r="M7" s="78">
        <f>EingabeAngabe!P8</f>
      </c>
      <c r="N7" s="78">
        <f>EingabeAngabe!Q8</f>
      </c>
      <c r="O7" s="78">
        <f>EingabeAngabe!R8</f>
      </c>
      <c r="P7" s="78">
        <f>EingabeAngabe!S8</f>
      </c>
      <c r="Q7" s="78">
        <f>EingabeAngabe!T8</f>
      </c>
      <c r="R7" s="78">
        <f>EingabeAngabe!U8</f>
      </c>
      <c r="S7" s="78">
        <f>EingabeAngabe!V8</f>
      </c>
      <c r="T7" s="78">
        <f>EingabeAngabe!W8</f>
      </c>
      <c r="U7" s="78">
        <f>EingabeAngabe!X8</f>
      </c>
      <c r="V7" s="78">
        <f>EingabeAngabe!Y8</f>
      </c>
      <c r="W7" s="78">
        <f>EingabeAngabe!Z8</f>
      </c>
      <c r="X7" s="78">
        <f>EingabeAngabe!AA8</f>
      </c>
      <c r="Y7" s="78">
        <f>EingabeAngabe!AB8</f>
      </c>
      <c r="Z7" s="78">
        <f>EingabeAngabe!AC8</f>
      </c>
      <c r="AA7" s="78">
        <f>EingabeAngabe!AD8</f>
      </c>
      <c r="AB7" s="78">
        <f>EingabeAngabe!AE8</f>
      </c>
      <c r="AC7" s="78">
        <f>EingabeAngabe!AF8</f>
      </c>
      <c r="AD7" s="78">
        <f>EingabeAngabe!AG8</f>
      </c>
      <c r="AE7" s="78">
        <f>EingabeAngabe!AH8</f>
      </c>
      <c r="AF7" s="78">
        <f>EingabeAngabe!AI8</f>
      </c>
      <c r="AG7" s="78">
        <f>EingabeAngabe!AJ8</f>
      </c>
    </row>
    <row r="8" spans="1:33" ht="15.75">
      <c r="A8" s="76" t="str">
        <f>EingabeAngabe!B10</f>
        <v>SE3</v>
      </c>
      <c r="B8" s="77">
        <f>IF(EingabeAngabe!C10="","",EingabeAngabe!C10)</f>
      </c>
      <c r="C8" s="78">
        <f>EingabeAngabe!F10</f>
        <v>1</v>
      </c>
      <c r="D8" s="78">
        <f>EingabeAngabe!G10</f>
      </c>
      <c r="E8" s="78">
        <f>EingabeAngabe!H10</f>
      </c>
      <c r="F8" s="78">
        <f>EingabeAngabe!I10</f>
      </c>
      <c r="G8" s="78">
        <f>EingabeAngabe!J10</f>
      </c>
      <c r="H8" s="78">
        <f>EingabeAngabe!K10</f>
      </c>
      <c r="I8" s="78">
        <f>EingabeAngabe!L10</f>
      </c>
      <c r="J8" s="78">
        <f>EingabeAngabe!M10</f>
      </c>
      <c r="K8" s="78">
        <f>EingabeAngabe!N10</f>
      </c>
      <c r="L8" s="78">
        <f>EingabeAngabe!O10</f>
      </c>
      <c r="M8" s="78">
        <f>EingabeAngabe!P10</f>
      </c>
      <c r="N8" s="78">
        <f>EingabeAngabe!Q10</f>
      </c>
      <c r="O8" s="78">
        <f>EingabeAngabe!R10</f>
      </c>
      <c r="P8" s="78">
        <f>EingabeAngabe!S10</f>
      </c>
      <c r="Q8" s="78">
        <f>EingabeAngabe!T10</f>
      </c>
      <c r="R8" s="78">
        <f>EingabeAngabe!U10</f>
      </c>
      <c r="S8" s="78">
        <f>EingabeAngabe!V10</f>
      </c>
      <c r="T8" s="78">
        <f>EingabeAngabe!W10</f>
      </c>
      <c r="U8" s="78">
        <f>EingabeAngabe!X10</f>
      </c>
      <c r="V8" s="78">
        <f>EingabeAngabe!Y10</f>
      </c>
      <c r="W8" s="78">
        <f>EingabeAngabe!Z10</f>
      </c>
      <c r="X8" s="78">
        <f>EingabeAngabe!AA10</f>
      </c>
      <c r="Y8" s="78">
        <f>EingabeAngabe!AB10</f>
      </c>
      <c r="Z8" s="78">
        <f>EingabeAngabe!AC10</f>
      </c>
      <c r="AA8" s="78">
        <f>EingabeAngabe!AD10</f>
      </c>
      <c r="AB8" s="78">
        <f>EingabeAngabe!AE10</f>
      </c>
      <c r="AC8" s="78">
        <f>EingabeAngabe!AF10</f>
      </c>
      <c r="AD8" s="78">
        <f>EingabeAngabe!AG10</f>
      </c>
      <c r="AE8" s="78">
        <f>EingabeAngabe!AH10</f>
      </c>
      <c r="AF8" s="78">
        <f>EingabeAngabe!AI10</f>
      </c>
      <c r="AG8" s="78">
        <f>EingabeAngabe!AJ10</f>
      </c>
    </row>
    <row r="9" spans="1:33" ht="15.75">
      <c r="A9" s="76" t="str">
        <f>EingabeAngabe!B12</f>
        <v>SE4</v>
      </c>
      <c r="B9" s="77">
        <f>IF(EingabeAngabe!C12="","",EingabeAngabe!C12)</f>
      </c>
      <c r="C9" s="78">
        <f>EingabeAngabe!F12</f>
        <v>1</v>
      </c>
      <c r="D9" s="78">
        <f>EingabeAngabe!G12</f>
      </c>
      <c r="E9" s="78">
        <f>EingabeAngabe!H12</f>
      </c>
      <c r="F9" s="78">
        <f>EingabeAngabe!I12</f>
      </c>
      <c r="G9" s="78">
        <f>EingabeAngabe!J12</f>
      </c>
      <c r="H9" s="78">
        <f>EingabeAngabe!K12</f>
      </c>
      <c r="I9" s="78">
        <f>EingabeAngabe!L12</f>
      </c>
      <c r="J9" s="78">
        <f>EingabeAngabe!M12</f>
      </c>
      <c r="K9" s="78">
        <f>EingabeAngabe!N12</f>
      </c>
      <c r="L9" s="78">
        <f>EingabeAngabe!O12</f>
      </c>
      <c r="M9" s="78">
        <f>EingabeAngabe!P12</f>
      </c>
      <c r="N9" s="78">
        <f>EingabeAngabe!Q12</f>
      </c>
      <c r="O9" s="78">
        <f>EingabeAngabe!R12</f>
      </c>
      <c r="P9" s="78">
        <f>EingabeAngabe!S12</f>
      </c>
      <c r="Q9" s="78">
        <f>EingabeAngabe!T12</f>
      </c>
      <c r="R9" s="78">
        <f>EingabeAngabe!U12</f>
      </c>
      <c r="S9" s="78">
        <f>EingabeAngabe!V12</f>
      </c>
      <c r="T9" s="78">
        <f>EingabeAngabe!W12</f>
      </c>
      <c r="U9" s="78">
        <f>EingabeAngabe!X12</f>
      </c>
      <c r="V9" s="78">
        <f>EingabeAngabe!Y12</f>
      </c>
      <c r="W9" s="78">
        <f>EingabeAngabe!Z12</f>
      </c>
      <c r="X9" s="78">
        <f>EingabeAngabe!AA12</f>
      </c>
      <c r="Y9" s="78">
        <f>EingabeAngabe!AB12</f>
      </c>
      <c r="Z9" s="78">
        <f>EingabeAngabe!AC12</f>
      </c>
      <c r="AA9" s="78">
        <f>EingabeAngabe!AD12</f>
      </c>
      <c r="AB9" s="78">
        <f>EingabeAngabe!AE12</f>
      </c>
      <c r="AC9" s="78">
        <f>EingabeAngabe!AF12</f>
      </c>
      <c r="AD9" s="78">
        <f>EingabeAngabe!AG12</f>
      </c>
      <c r="AE9" s="78">
        <f>EingabeAngabe!AH12</f>
      </c>
      <c r="AF9" s="78">
        <f>EingabeAngabe!AI12</f>
      </c>
      <c r="AG9" s="78">
        <f>EingabeAngabe!AJ12</f>
      </c>
    </row>
    <row r="10" spans="1:33" ht="15.75">
      <c r="A10" s="76" t="str">
        <f>EingabeAngabe!B14</f>
        <v>SE5</v>
      </c>
      <c r="B10" s="77">
        <f>IF(EingabeAngabe!C14="","",EingabeAngabe!C14)</f>
      </c>
      <c r="C10" s="78">
        <f>EingabeAngabe!F14</f>
        <v>1</v>
      </c>
      <c r="D10" s="78">
        <f>EingabeAngabe!G14</f>
      </c>
      <c r="E10" s="78">
        <f>EingabeAngabe!H14</f>
      </c>
      <c r="F10" s="78">
        <f>EingabeAngabe!I14</f>
      </c>
      <c r="G10" s="78">
        <f>EingabeAngabe!J14</f>
      </c>
      <c r="H10" s="78">
        <f>EingabeAngabe!K14</f>
      </c>
      <c r="I10" s="78">
        <f>EingabeAngabe!L14</f>
      </c>
      <c r="J10" s="78">
        <f>EingabeAngabe!M14</f>
      </c>
      <c r="K10" s="78">
        <f>EingabeAngabe!N14</f>
      </c>
      <c r="L10" s="78">
        <f>EingabeAngabe!O14</f>
      </c>
      <c r="M10" s="78">
        <f>EingabeAngabe!P14</f>
      </c>
      <c r="N10" s="78">
        <f>EingabeAngabe!Q14</f>
      </c>
      <c r="O10" s="78">
        <f>EingabeAngabe!R14</f>
      </c>
      <c r="P10" s="78">
        <f>EingabeAngabe!S14</f>
      </c>
      <c r="Q10" s="78">
        <f>EingabeAngabe!T14</f>
      </c>
      <c r="R10" s="78">
        <f>EingabeAngabe!U14</f>
      </c>
      <c r="S10" s="78">
        <f>EingabeAngabe!V14</f>
      </c>
      <c r="T10" s="78">
        <f>EingabeAngabe!W14</f>
      </c>
      <c r="U10" s="78">
        <f>EingabeAngabe!X14</f>
      </c>
      <c r="V10" s="78">
        <f>EingabeAngabe!Y14</f>
      </c>
      <c r="W10" s="78">
        <f>EingabeAngabe!Z14</f>
      </c>
      <c r="X10" s="78">
        <f>EingabeAngabe!AA14</f>
      </c>
      <c r="Y10" s="78">
        <f>EingabeAngabe!AB14</f>
      </c>
      <c r="Z10" s="78">
        <f>EingabeAngabe!AC14</f>
      </c>
      <c r="AA10" s="78">
        <f>EingabeAngabe!AD14</f>
      </c>
      <c r="AB10" s="78">
        <f>EingabeAngabe!AE14</f>
      </c>
      <c r="AC10" s="78">
        <f>EingabeAngabe!AF14</f>
      </c>
      <c r="AD10" s="78">
        <f>EingabeAngabe!AG14</f>
      </c>
      <c r="AE10" s="78">
        <f>EingabeAngabe!AH14</f>
      </c>
      <c r="AF10" s="78">
        <f>EingabeAngabe!AI14</f>
      </c>
      <c r="AG10" s="78">
        <f>EingabeAngabe!AJ14</f>
      </c>
    </row>
    <row r="11" spans="1:33" ht="15.75">
      <c r="A11" s="76" t="str">
        <f>EingabeAngabe!B16</f>
        <v>SE6</v>
      </c>
      <c r="B11" s="77">
        <f>IF(EingabeAngabe!C16="","",EingabeAngabe!C16)</f>
      </c>
      <c r="C11" s="78">
        <f>EingabeAngabe!F16</f>
        <v>1</v>
      </c>
      <c r="D11" s="78">
        <f>EingabeAngabe!G16</f>
      </c>
      <c r="E11" s="78">
        <f>EingabeAngabe!H16</f>
      </c>
      <c r="F11" s="78">
        <f>EingabeAngabe!I16</f>
      </c>
      <c r="G11" s="78">
        <f>EingabeAngabe!J16</f>
      </c>
      <c r="H11" s="78">
        <f>EingabeAngabe!K16</f>
      </c>
      <c r="I11" s="78">
        <f>EingabeAngabe!L16</f>
      </c>
      <c r="J11" s="78">
        <f>EingabeAngabe!M16</f>
      </c>
      <c r="K11" s="78">
        <f>EingabeAngabe!N16</f>
      </c>
      <c r="L11" s="78">
        <f>EingabeAngabe!O16</f>
      </c>
      <c r="M11" s="78">
        <f>EingabeAngabe!P16</f>
      </c>
      <c r="N11" s="78">
        <f>EingabeAngabe!Q16</f>
      </c>
      <c r="O11" s="78">
        <f>EingabeAngabe!R16</f>
      </c>
      <c r="P11" s="78">
        <f>EingabeAngabe!S16</f>
      </c>
      <c r="Q11" s="78">
        <f>EingabeAngabe!T16</f>
      </c>
      <c r="R11" s="78">
        <f>EingabeAngabe!U16</f>
      </c>
      <c r="S11" s="78">
        <f>EingabeAngabe!V16</f>
      </c>
      <c r="T11" s="78">
        <f>EingabeAngabe!W16</f>
      </c>
      <c r="U11" s="78">
        <f>EingabeAngabe!X16</f>
      </c>
      <c r="V11" s="78">
        <f>EingabeAngabe!Y16</f>
      </c>
      <c r="W11" s="78">
        <f>EingabeAngabe!Z16</f>
      </c>
      <c r="X11" s="78">
        <f>EingabeAngabe!AA16</f>
      </c>
      <c r="Y11" s="78">
        <f>EingabeAngabe!AB16</f>
      </c>
      <c r="Z11" s="78">
        <f>EingabeAngabe!AC16</f>
      </c>
      <c r="AA11" s="78">
        <f>EingabeAngabe!AD16</f>
      </c>
      <c r="AB11" s="78">
        <f>EingabeAngabe!AE16</f>
      </c>
      <c r="AC11" s="78">
        <f>EingabeAngabe!AF16</f>
      </c>
      <c r="AD11" s="78">
        <f>EingabeAngabe!AG16</f>
      </c>
      <c r="AE11" s="78">
        <f>EingabeAngabe!AH16</f>
      </c>
      <c r="AF11" s="78">
        <f>EingabeAngabe!AI16</f>
      </c>
      <c r="AG11" s="78">
        <f>EingabeAngabe!AJ16</f>
      </c>
    </row>
    <row r="12" spans="1:33" ht="15.75">
      <c r="A12" s="76" t="str">
        <f>EingabeAngabe!B18</f>
        <v>SE7</v>
      </c>
      <c r="B12" s="77">
        <f>IF(EingabeAngabe!C18="","",EingabeAngabe!C18)</f>
      </c>
      <c r="C12" s="78">
        <f>EingabeAngabe!F18</f>
        <v>1</v>
      </c>
      <c r="D12" s="78">
        <f>EingabeAngabe!G18</f>
      </c>
      <c r="E12" s="78">
        <f>EingabeAngabe!H18</f>
      </c>
      <c r="F12" s="78">
        <f>EingabeAngabe!I18</f>
      </c>
      <c r="G12" s="78">
        <f>EingabeAngabe!J18</f>
      </c>
      <c r="H12" s="78">
        <f>EingabeAngabe!K18</f>
      </c>
      <c r="I12" s="78">
        <f>EingabeAngabe!L18</f>
      </c>
      <c r="J12" s="78">
        <f>EingabeAngabe!M18</f>
      </c>
      <c r="K12" s="78">
        <f>EingabeAngabe!N18</f>
      </c>
      <c r="L12" s="78">
        <f>EingabeAngabe!O18</f>
      </c>
      <c r="M12" s="78">
        <f>EingabeAngabe!P18</f>
      </c>
      <c r="N12" s="78">
        <f>EingabeAngabe!Q18</f>
      </c>
      <c r="O12" s="78">
        <f>EingabeAngabe!R18</f>
      </c>
      <c r="P12" s="78">
        <f>EingabeAngabe!S18</f>
      </c>
      <c r="Q12" s="78">
        <f>EingabeAngabe!T18</f>
      </c>
      <c r="R12" s="78">
        <f>EingabeAngabe!U18</f>
      </c>
      <c r="S12" s="78">
        <f>EingabeAngabe!V18</f>
      </c>
      <c r="T12" s="78">
        <f>EingabeAngabe!W18</f>
      </c>
      <c r="U12" s="78">
        <f>EingabeAngabe!X18</f>
      </c>
      <c r="V12" s="78">
        <f>EingabeAngabe!Y18</f>
      </c>
      <c r="W12" s="78">
        <f>EingabeAngabe!Z18</f>
      </c>
      <c r="X12" s="78">
        <f>EingabeAngabe!AA18</f>
      </c>
      <c r="Y12" s="78">
        <f>EingabeAngabe!AB18</f>
      </c>
      <c r="Z12" s="78">
        <f>EingabeAngabe!AC18</f>
      </c>
      <c r="AA12" s="78">
        <f>EingabeAngabe!AD18</f>
      </c>
      <c r="AB12" s="78">
        <f>EingabeAngabe!AE18</f>
      </c>
      <c r="AC12" s="78">
        <f>EingabeAngabe!AF18</f>
      </c>
      <c r="AD12" s="78">
        <f>EingabeAngabe!AG18</f>
      </c>
      <c r="AE12" s="78">
        <f>EingabeAngabe!AH18</f>
      </c>
      <c r="AF12" s="78">
        <f>EingabeAngabe!AI18</f>
      </c>
      <c r="AG12" s="78">
        <f>EingabeAngabe!AJ18</f>
      </c>
    </row>
    <row r="13" spans="1:33" ht="15.75">
      <c r="A13" s="76" t="str">
        <f>EingabeAngabe!B20</f>
        <v>SE8</v>
      </c>
      <c r="B13" s="77">
        <f>IF(EingabeAngabe!C20="","",EingabeAngabe!C20)</f>
      </c>
      <c r="C13" s="78">
        <f>EingabeAngabe!F20</f>
        <v>1</v>
      </c>
      <c r="D13" s="78">
        <f>EingabeAngabe!G20</f>
      </c>
      <c r="E13" s="78">
        <f>EingabeAngabe!H20</f>
      </c>
      <c r="F13" s="78">
        <f>EingabeAngabe!I20</f>
      </c>
      <c r="G13" s="78">
        <f>EingabeAngabe!J20</f>
      </c>
      <c r="H13" s="78">
        <f>EingabeAngabe!K20</f>
      </c>
      <c r="I13" s="78">
        <f>EingabeAngabe!L20</f>
      </c>
      <c r="J13" s="78">
        <f>EingabeAngabe!M20</f>
      </c>
      <c r="K13" s="78">
        <f>EingabeAngabe!N20</f>
      </c>
      <c r="L13" s="78">
        <f>EingabeAngabe!O20</f>
      </c>
      <c r="M13" s="78">
        <f>EingabeAngabe!P20</f>
      </c>
      <c r="N13" s="78">
        <f>EingabeAngabe!Q20</f>
      </c>
      <c r="O13" s="78">
        <f>EingabeAngabe!R20</f>
      </c>
      <c r="P13" s="78">
        <f>EingabeAngabe!S20</f>
      </c>
      <c r="Q13" s="78">
        <f>EingabeAngabe!T20</f>
      </c>
      <c r="R13" s="78">
        <f>EingabeAngabe!U20</f>
      </c>
      <c r="S13" s="78">
        <f>EingabeAngabe!V20</f>
      </c>
      <c r="T13" s="78">
        <f>EingabeAngabe!W20</f>
      </c>
      <c r="U13" s="78">
        <f>EingabeAngabe!X20</f>
      </c>
      <c r="V13" s="78">
        <f>EingabeAngabe!Y20</f>
      </c>
      <c r="W13" s="78">
        <f>EingabeAngabe!Z20</f>
      </c>
      <c r="X13" s="78">
        <f>EingabeAngabe!AA20</f>
      </c>
      <c r="Y13" s="78">
        <f>EingabeAngabe!AB20</f>
      </c>
      <c r="Z13" s="78">
        <f>EingabeAngabe!AC20</f>
      </c>
      <c r="AA13" s="78">
        <f>EingabeAngabe!AD20</f>
      </c>
      <c r="AB13" s="78">
        <f>EingabeAngabe!AE20</f>
      </c>
      <c r="AC13" s="78">
        <f>EingabeAngabe!AF20</f>
      </c>
      <c r="AD13" s="78">
        <f>EingabeAngabe!AG20</f>
      </c>
      <c r="AE13" s="78">
        <f>EingabeAngabe!AH20</f>
      </c>
      <c r="AF13" s="78">
        <f>EingabeAngabe!AI20</f>
      </c>
      <c r="AG13" s="78">
        <f>EingabeAngabe!AJ20</f>
      </c>
    </row>
    <row r="14" spans="1:33" ht="15.75">
      <c r="A14" s="79">
        <f>EingabeAngabe!B22</f>
        <v>0</v>
      </c>
      <c r="B14" s="80" t="str">
        <f>EingabeAngabe!C22</f>
        <v>LEXIK</v>
      </c>
      <c r="C14" s="81">
        <f>EingabeAngabe!F22</f>
        <v>4</v>
      </c>
      <c r="D14" s="81">
        <f>EingabeAngabe!G22</f>
      </c>
      <c r="E14" s="81">
        <f>EingabeAngabe!H22</f>
      </c>
      <c r="F14" s="81">
        <f>EingabeAngabe!I22</f>
      </c>
      <c r="G14" s="81">
        <f>EingabeAngabe!J22</f>
      </c>
      <c r="H14" s="81">
        <f>EingabeAngabe!K22</f>
      </c>
      <c r="I14" s="81">
        <f>EingabeAngabe!L22</f>
      </c>
      <c r="J14" s="81">
        <f>EingabeAngabe!M22</f>
      </c>
      <c r="K14" s="81">
        <f>EingabeAngabe!N22</f>
      </c>
      <c r="L14" s="81">
        <f>EingabeAngabe!O22</f>
      </c>
      <c r="M14" s="81">
        <f>EingabeAngabe!P22</f>
      </c>
      <c r="N14" s="81">
        <f>EingabeAngabe!Q22</f>
      </c>
      <c r="O14" s="81">
        <f>EingabeAngabe!R22</f>
      </c>
      <c r="P14" s="81">
        <f>EingabeAngabe!S22</f>
      </c>
      <c r="Q14" s="81">
        <f>EingabeAngabe!T22</f>
      </c>
      <c r="R14" s="81">
        <f>EingabeAngabe!U22</f>
      </c>
      <c r="S14" s="81">
        <f>EingabeAngabe!V22</f>
      </c>
      <c r="T14" s="81">
        <f>EingabeAngabe!W22</f>
      </c>
      <c r="U14" s="81">
        <f>EingabeAngabe!X22</f>
      </c>
      <c r="V14" s="81">
        <f>EingabeAngabe!Y22</f>
      </c>
      <c r="W14" s="81">
        <f>EingabeAngabe!Z22</f>
      </c>
      <c r="X14" s="81">
        <f>EingabeAngabe!AA22</f>
      </c>
      <c r="Y14" s="81">
        <f>EingabeAngabe!AB22</f>
      </c>
      <c r="Z14" s="81">
        <f>EingabeAngabe!AC22</f>
      </c>
      <c r="AA14" s="81">
        <f>EingabeAngabe!AD22</f>
      </c>
      <c r="AB14" s="81">
        <f>EingabeAngabe!AE22</f>
      </c>
      <c r="AC14" s="81">
        <f>EingabeAngabe!AF22</f>
      </c>
      <c r="AD14" s="81">
        <f>EingabeAngabe!AG22</f>
      </c>
      <c r="AE14" s="81">
        <f>EingabeAngabe!AH22</f>
      </c>
      <c r="AF14" s="81">
        <f>EingabeAngabe!AI22</f>
      </c>
      <c r="AG14" s="81">
        <f>EingabeAngabe!AJ22</f>
      </c>
    </row>
    <row r="15" spans="1:33" ht="15.75">
      <c r="A15" s="79" t="str">
        <f>EingabeAngabe!B23</f>
        <v>LE13</v>
      </c>
      <c r="B15" s="77">
        <f>IF(EingabeAngabe!C23="","",EingabeAngabe!C23)</f>
      </c>
      <c r="C15" s="78">
        <f>EingabeAngabe!F23</f>
        <v>1</v>
      </c>
      <c r="D15" s="78">
        <f>EingabeAngabe!G23</f>
      </c>
      <c r="E15" s="78">
        <f>EingabeAngabe!H23</f>
      </c>
      <c r="F15" s="78">
        <f>EingabeAngabe!I23</f>
      </c>
      <c r="G15" s="78">
        <f>EingabeAngabe!J23</f>
      </c>
      <c r="H15" s="78">
        <f>EingabeAngabe!K23</f>
      </c>
      <c r="I15" s="78">
        <f>EingabeAngabe!L23</f>
      </c>
      <c r="J15" s="78">
        <f>EingabeAngabe!M23</f>
      </c>
      <c r="K15" s="78">
        <f>EingabeAngabe!N23</f>
      </c>
      <c r="L15" s="78">
        <f>EingabeAngabe!O23</f>
      </c>
      <c r="M15" s="78">
        <f>EingabeAngabe!P23</f>
      </c>
      <c r="N15" s="78">
        <f>EingabeAngabe!Q23</f>
      </c>
      <c r="O15" s="78">
        <f>EingabeAngabe!R23</f>
      </c>
      <c r="P15" s="78">
        <f>EingabeAngabe!S23</f>
      </c>
      <c r="Q15" s="78">
        <f>EingabeAngabe!T23</f>
      </c>
      <c r="R15" s="78">
        <f>EingabeAngabe!U23</f>
      </c>
      <c r="S15" s="78">
        <f>EingabeAngabe!V23</f>
      </c>
      <c r="T15" s="78">
        <f>EingabeAngabe!W23</f>
      </c>
      <c r="U15" s="78">
        <f>EingabeAngabe!X23</f>
      </c>
      <c r="V15" s="78">
        <f>EingabeAngabe!Y23</f>
      </c>
      <c r="W15" s="78">
        <f>EingabeAngabe!Z23</f>
      </c>
      <c r="X15" s="78">
        <f>EingabeAngabe!AA23</f>
      </c>
      <c r="Y15" s="78">
        <f>EingabeAngabe!AB23</f>
      </c>
      <c r="Z15" s="78">
        <f>EingabeAngabe!AC23</f>
      </c>
      <c r="AA15" s="78">
        <f>EingabeAngabe!AD23</f>
      </c>
      <c r="AB15" s="78">
        <f>EingabeAngabe!AE23</f>
      </c>
      <c r="AC15" s="78">
        <f>EingabeAngabe!AF23</f>
      </c>
      <c r="AD15" s="78">
        <f>EingabeAngabe!AG23</f>
      </c>
      <c r="AE15" s="78">
        <f>EingabeAngabe!AH23</f>
      </c>
      <c r="AF15" s="78">
        <f>EingabeAngabe!AI23</f>
      </c>
      <c r="AG15" s="78">
        <f>EingabeAngabe!AJ23</f>
      </c>
    </row>
    <row r="16" spans="1:33" ht="15.75">
      <c r="A16" s="79" t="str">
        <f>EingabeAngabe!B24</f>
        <v>LE14</v>
      </c>
      <c r="B16" s="77">
        <f>IF(EingabeAngabe!C24="","",EingabeAngabe!C24)</f>
      </c>
      <c r="C16" s="78">
        <f>EingabeAngabe!F24</f>
        <v>1</v>
      </c>
      <c r="D16" s="78">
        <f>EingabeAngabe!G24</f>
      </c>
      <c r="E16" s="78">
        <f>EingabeAngabe!H24</f>
      </c>
      <c r="F16" s="78">
        <f>EingabeAngabe!I24</f>
      </c>
      <c r="G16" s="78">
        <f>EingabeAngabe!J24</f>
      </c>
      <c r="H16" s="78">
        <f>EingabeAngabe!K24</f>
      </c>
      <c r="I16" s="78">
        <f>EingabeAngabe!L24</f>
      </c>
      <c r="J16" s="78">
        <f>EingabeAngabe!M24</f>
      </c>
      <c r="K16" s="78">
        <f>EingabeAngabe!N24</f>
      </c>
      <c r="L16" s="78">
        <f>EingabeAngabe!O24</f>
      </c>
      <c r="M16" s="78">
        <f>EingabeAngabe!P24</f>
      </c>
      <c r="N16" s="78">
        <f>EingabeAngabe!Q24</f>
      </c>
      <c r="O16" s="78">
        <f>EingabeAngabe!R24</f>
      </c>
      <c r="P16" s="78">
        <f>EingabeAngabe!S24</f>
      </c>
      <c r="Q16" s="78">
        <f>EingabeAngabe!T24</f>
      </c>
      <c r="R16" s="78">
        <f>EingabeAngabe!U24</f>
      </c>
      <c r="S16" s="78">
        <f>EingabeAngabe!V24</f>
      </c>
      <c r="T16" s="78">
        <f>EingabeAngabe!W24</f>
      </c>
      <c r="U16" s="78">
        <f>EingabeAngabe!X24</f>
      </c>
      <c r="V16" s="78">
        <f>EingabeAngabe!Y24</f>
      </c>
      <c r="W16" s="78">
        <f>EingabeAngabe!Z24</f>
      </c>
      <c r="X16" s="78">
        <f>EingabeAngabe!AA24</f>
      </c>
      <c r="Y16" s="78">
        <f>EingabeAngabe!AB24</f>
      </c>
      <c r="Z16" s="78">
        <f>EingabeAngabe!AC24</f>
      </c>
      <c r="AA16" s="78">
        <f>EingabeAngabe!AD24</f>
      </c>
      <c r="AB16" s="78">
        <f>EingabeAngabe!AE24</f>
      </c>
      <c r="AC16" s="78">
        <f>EingabeAngabe!AF24</f>
      </c>
      <c r="AD16" s="78">
        <f>EingabeAngabe!AG24</f>
      </c>
      <c r="AE16" s="78">
        <f>EingabeAngabe!AH24</f>
      </c>
      <c r="AF16" s="78">
        <f>EingabeAngabe!AI24</f>
      </c>
      <c r="AG16" s="78">
        <f>EingabeAngabe!AJ24</f>
      </c>
    </row>
    <row r="17" spans="1:33" ht="15.75">
      <c r="A17" s="79" t="str">
        <f>EingabeAngabe!B25</f>
        <v>LE15</v>
      </c>
      <c r="B17" s="77">
        <f>IF(EingabeAngabe!C25="","",EingabeAngabe!C25)</f>
      </c>
      <c r="C17" s="78">
        <f>EingabeAngabe!F25</f>
        <v>1</v>
      </c>
      <c r="D17" s="78">
        <f>EingabeAngabe!G25</f>
      </c>
      <c r="E17" s="78">
        <f>EingabeAngabe!H25</f>
      </c>
      <c r="F17" s="78">
        <f>EingabeAngabe!I25</f>
      </c>
      <c r="G17" s="78">
        <f>EingabeAngabe!J25</f>
      </c>
      <c r="H17" s="78">
        <f>EingabeAngabe!K25</f>
      </c>
      <c r="I17" s="78">
        <f>EingabeAngabe!L25</f>
      </c>
      <c r="J17" s="78">
        <f>EingabeAngabe!M25</f>
      </c>
      <c r="K17" s="78">
        <f>EingabeAngabe!N25</f>
      </c>
      <c r="L17" s="78">
        <f>EingabeAngabe!O25</f>
      </c>
      <c r="M17" s="78">
        <f>EingabeAngabe!P25</f>
      </c>
      <c r="N17" s="78">
        <f>EingabeAngabe!Q25</f>
      </c>
      <c r="O17" s="78">
        <f>EingabeAngabe!R25</f>
      </c>
      <c r="P17" s="78">
        <f>EingabeAngabe!S25</f>
      </c>
      <c r="Q17" s="78">
        <f>EingabeAngabe!T25</f>
      </c>
      <c r="R17" s="78">
        <f>EingabeAngabe!U25</f>
      </c>
      <c r="S17" s="78">
        <f>EingabeAngabe!V25</f>
      </c>
      <c r="T17" s="78">
        <f>EingabeAngabe!W25</f>
      </c>
      <c r="U17" s="78">
        <f>EingabeAngabe!X25</f>
      </c>
      <c r="V17" s="78">
        <f>EingabeAngabe!Y25</f>
      </c>
      <c r="W17" s="78">
        <f>EingabeAngabe!Z25</f>
      </c>
      <c r="X17" s="78">
        <f>EingabeAngabe!AA25</f>
      </c>
      <c r="Y17" s="78">
        <f>EingabeAngabe!AB25</f>
      </c>
      <c r="Z17" s="78">
        <f>EingabeAngabe!AC25</f>
      </c>
      <c r="AA17" s="78">
        <f>EingabeAngabe!AD25</f>
      </c>
      <c r="AB17" s="78">
        <f>EingabeAngabe!AE25</f>
      </c>
      <c r="AC17" s="78">
        <f>EingabeAngabe!AF25</f>
      </c>
      <c r="AD17" s="78">
        <f>EingabeAngabe!AG25</f>
      </c>
      <c r="AE17" s="78">
        <f>EingabeAngabe!AH25</f>
      </c>
      <c r="AF17" s="78">
        <f>EingabeAngabe!AI25</f>
      </c>
      <c r="AG17" s="78">
        <f>EingabeAngabe!AJ25</f>
      </c>
    </row>
    <row r="18" spans="1:33" ht="15.75">
      <c r="A18" s="79" t="str">
        <f>EingabeAngabe!B26</f>
        <v>LE16</v>
      </c>
      <c r="B18" s="77">
        <f>IF(EingabeAngabe!C26="","",EingabeAngabe!C26)</f>
      </c>
      <c r="C18" s="78">
        <f>EingabeAngabe!F26</f>
        <v>1</v>
      </c>
      <c r="D18" s="78">
        <f>EingabeAngabe!G26</f>
      </c>
      <c r="E18" s="78">
        <f>EingabeAngabe!H26</f>
      </c>
      <c r="F18" s="78">
        <f>EingabeAngabe!I26</f>
      </c>
      <c r="G18" s="78">
        <f>EingabeAngabe!J26</f>
      </c>
      <c r="H18" s="78">
        <f>EingabeAngabe!K26</f>
      </c>
      <c r="I18" s="78">
        <f>EingabeAngabe!L26</f>
      </c>
      <c r="J18" s="78">
        <f>EingabeAngabe!M26</f>
      </c>
      <c r="K18" s="78">
        <f>EingabeAngabe!N26</f>
      </c>
      <c r="L18" s="78">
        <f>EingabeAngabe!O26</f>
      </c>
      <c r="M18" s="78">
        <f>EingabeAngabe!P26</f>
      </c>
      <c r="N18" s="78">
        <f>EingabeAngabe!Q26</f>
      </c>
      <c r="O18" s="78">
        <f>EingabeAngabe!R26</f>
      </c>
      <c r="P18" s="78">
        <f>EingabeAngabe!S26</f>
      </c>
      <c r="Q18" s="78">
        <f>EingabeAngabe!T26</f>
      </c>
      <c r="R18" s="78">
        <f>EingabeAngabe!U26</f>
      </c>
      <c r="S18" s="78">
        <f>EingabeAngabe!V26</f>
      </c>
      <c r="T18" s="78">
        <f>EingabeAngabe!W26</f>
      </c>
      <c r="U18" s="78">
        <f>EingabeAngabe!X26</f>
      </c>
      <c r="V18" s="78">
        <f>EingabeAngabe!Y26</f>
      </c>
      <c r="W18" s="78">
        <f>EingabeAngabe!Z26</f>
      </c>
      <c r="X18" s="78">
        <f>EingabeAngabe!AA26</f>
      </c>
      <c r="Y18" s="78">
        <f>EingabeAngabe!AB26</f>
      </c>
      <c r="Z18" s="78">
        <f>EingabeAngabe!AC26</f>
      </c>
      <c r="AA18" s="78">
        <f>EingabeAngabe!AD26</f>
      </c>
      <c r="AB18" s="78">
        <f>EingabeAngabe!AE26</f>
      </c>
      <c r="AC18" s="78">
        <f>EingabeAngabe!AF26</f>
      </c>
      <c r="AD18" s="78">
        <f>EingabeAngabe!AG26</f>
      </c>
      <c r="AE18" s="78">
        <f>EingabeAngabe!AH26</f>
      </c>
      <c r="AF18" s="78">
        <f>EingabeAngabe!AI26</f>
      </c>
      <c r="AG18" s="78">
        <f>EingabeAngabe!AJ26</f>
      </c>
    </row>
    <row r="19" spans="1:37" ht="15.75">
      <c r="A19" s="82">
        <f>EingabeAngabe!B27</f>
        <v>0</v>
      </c>
      <c r="B19" s="83" t="str">
        <f>EingabeAngabe!C27</f>
        <v>MORPHOLOGIE</v>
      </c>
      <c r="C19" s="84">
        <f>EingabeAngabe!F27</f>
        <v>4</v>
      </c>
      <c r="D19" s="84">
        <f>EingabeAngabe!G27</f>
      </c>
      <c r="E19" s="84">
        <f>EingabeAngabe!H27</f>
      </c>
      <c r="F19" s="84">
        <f>EingabeAngabe!I27</f>
      </c>
      <c r="G19" s="84">
        <f>EingabeAngabe!J27</f>
      </c>
      <c r="H19" s="84">
        <f>EingabeAngabe!K27</f>
      </c>
      <c r="I19" s="84">
        <f>EingabeAngabe!L27</f>
      </c>
      <c r="J19" s="84">
        <f>EingabeAngabe!M27</f>
      </c>
      <c r="K19" s="84">
        <f>EingabeAngabe!N27</f>
      </c>
      <c r="L19" s="84">
        <f>EingabeAngabe!O27</f>
      </c>
      <c r="M19" s="84">
        <f>EingabeAngabe!P27</f>
      </c>
      <c r="N19" s="84">
        <f>EingabeAngabe!Q27</f>
      </c>
      <c r="O19" s="84">
        <f>EingabeAngabe!R27</f>
      </c>
      <c r="P19" s="84">
        <f>EingabeAngabe!S27</f>
      </c>
      <c r="Q19" s="84">
        <f>EingabeAngabe!T27</f>
      </c>
      <c r="R19" s="84">
        <f>EingabeAngabe!U27</f>
      </c>
      <c r="S19" s="84">
        <f>EingabeAngabe!V27</f>
      </c>
      <c r="T19" s="84">
        <f>EingabeAngabe!W27</f>
      </c>
      <c r="U19" s="84">
        <f>EingabeAngabe!X27</f>
      </c>
      <c r="V19" s="84">
        <f>EingabeAngabe!Y27</f>
      </c>
      <c r="W19" s="84">
        <f>EingabeAngabe!Z27</f>
      </c>
      <c r="X19" s="84">
        <f>EingabeAngabe!AA27</f>
      </c>
      <c r="Y19" s="84">
        <f>EingabeAngabe!AB27</f>
      </c>
      <c r="Z19" s="84">
        <f>EingabeAngabe!AC27</f>
      </c>
      <c r="AA19" s="84">
        <f>EingabeAngabe!AD27</f>
      </c>
      <c r="AB19" s="84">
        <f>EingabeAngabe!AE27</f>
      </c>
      <c r="AC19" s="84">
        <f>EingabeAngabe!AF27</f>
      </c>
      <c r="AD19" s="84">
        <f>EingabeAngabe!AG27</f>
      </c>
      <c r="AE19" s="84">
        <f>EingabeAngabe!AH27</f>
      </c>
      <c r="AF19" s="84">
        <f>EingabeAngabe!AI27</f>
      </c>
      <c r="AG19" s="84">
        <f>EingabeAngabe!AJ27</f>
      </c>
      <c r="AH19" s="90" t="str">
        <f>EingabeAngabe!D50</f>
        <v>Sehr gut</v>
      </c>
      <c r="AI19" s="90" t="str">
        <f>EingabeAngabe!F50</f>
        <v>40 - 36</v>
      </c>
      <c r="AJ19" s="93"/>
      <c r="AK19" s="90">
        <f>EingabeAngabe!I50</f>
        <v>0</v>
      </c>
    </row>
    <row r="20" spans="1:37" ht="31.5">
      <c r="A20" s="82" t="str">
        <f>EingabeAngabe!B28</f>
        <v>MO19</v>
      </c>
      <c r="B20" s="77">
        <f>IF(EingabeAngabe!C28="","",EingabeAngabe!C28)</f>
      </c>
      <c r="C20" s="78">
        <f>EingabeAngabe!F28</f>
        <v>1</v>
      </c>
      <c r="D20" s="78">
        <f>EingabeAngabe!G28</f>
      </c>
      <c r="E20" s="78">
        <f>EingabeAngabe!H28</f>
      </c>
      <c r="F20" s="78">
        <f>EingabeAngabe!I28</f>
      </c>
      <c r="G20" s="78">
        <f>EingabeAngabe!J28</f>
      </c>
      <c r="H20" s="78">
        <f>EingabeAngabe!K28</f>
      </c>
      <c r="I20" s="78">
        <f>EingabeAngabe!L28</f>
      </c>
      <c r="J20" s="78">
        <f>EingabeAngabe!M28</f>
      </c>
      <c r="K20" s="78">
        <f>EingabeAngabe!N28</f>
      </c>
      <c r="L20" s="78">
        <f>EingabeAngabe!O28</f>
      </c>
      <c r="M20" s="78">
        <f>EingabeAngabe!P28</f>
      </c>
      <c r="N20" s="78">
        <f>EingabeAngabe!Q28</f>
      </c>
      <c r="O20" s="78">
        <f>EingabeAngabe!R28</f>
      </c>
      <c r="P20" s="78">
        <f>EingabeAngabe!S28</f>
      </c>
      <c r="Q20" s="78">
        <f>EingabeAngabe!T28</f>
      </c>
      <c r="R20" s="78">
        <f>EingabeAngabe!U28</f>
      </c>
      <c r="S20" s="78">
        <f>EingabeAngabe!V28</f>
      </c>
      <c r="T20" s="78">
        <f>EingabeAngabe!W28</f>
      </c>
      <c r="U20" s="78">
        <f>EingabeAngabe!X28</f>
      </c>
      <c r="V20" s="78">
        <f>EingabeAngabe!Y28</f>
      </c>
      <c r="W20" s="78">
        <f>EingabeAngabe!Z28</f>
      </c>
      <c r="X20" s="78">
        <f>EingabeAngabe!AA28</f>
      </c>
      <c r="Y20" s="78">
        <f>EingabeAngabe!AB28</f>
      </c>
      <c r="Z20" s="78">
        <f>EingabeAngabe!AC28</f>
      </c>
      <c r="AA20" s="78">
        <f>EingabeAngabe!AD28</f>
      </c>
      <c r="AB20" s="78">
        <f>EingabeAngabe!AE28</f>
      </c>
      <c r="AC20" s="78">
        <f>EingabeAngabe!AF28</f>
      </c>
      <c r="AD20" s="78">
        <f>EingabeAngabe!AG28</f>
      </c>
      <c r="AE20" s="78">
        <f>EingabeAngabe!AH28</f>
      </c>
      <c r="AF20" s="78">
        <f>EingabeAngabe!AI28</f>
      </c>
      <c r="AG20" s="78">
        <f>EingabeAngabe!AJ28</f>
      </c>
      <c r="AH20" s="90" t="str">
        <f>EingabeAngabe!D51</f>
        <v>Gut</v>
      </c>
      <c r="AI20" s="90" t="str">
        <f>EingabeAngabe!F51</f>
        <v>35 - 31</v>
      </c>
      <c r="AJ20" s="93"/>
      <c r="AK20" s="90">
        <f>EingabeAngabe!I51</f>
        <v>0</v>
      </c>
    </row>
    <row r="21" spans="1:37" ht="31.5">
      <c r="A21" s="82" t="str">
        <f>EingabeAngabe!B29</f>
        <v>MO20</v>
      </c>
      <c r="B21" s="77">
        <f>IF(EingabeAngabe!C29="","",EingabeAngabe!C29)</f>
      </c>
      <c r="C21" s="78">
        <f>EingabeAngabe!F29</f>
        <v>1</v>
      </c>
      <c r="D21" s="78">
        <f>EingabeAngabe!G29</f>
      </c>
      <c r="E21" s="78">
        <f>EingabeAngabe!H29</f>
      </c>
      <c r="F21" s="78">
        <f>EingabeAngabe!I29</f>
      </c>
      <c r="G21" s="78">
        <f>EingabeAngabe!J29</f>
      </c>
      <c r="H21" s="78">
        <f>EingabeAngabe!K29</f>
      </c>
      <c r="I21" s="78">
        <f>EingabeAngabe!L29</f>
      </c>
      <c r="J21" s="78">
        <f>EingabeAngabe!M29</f>
      </c>
      <c r="K21" s="78">
        <f>EingabeAngabe!N29</f>
      </c>
      <c r="L21" s="78">
        <f>EingabeAngabe!O29</f>
      </c>
      <c r="M21" s="78">
        <f>EingabeAngabe!P29</f>
      </c>
      <c r="N21" s="78">
        <f>EingabeAngabe!Q29</f>
      </c>
      <c r="O21" s="78">
        <f>EingabeAngabe!R29</f>
      </c>
      <c r="P21" s="78">
        <f>EingabeAngabe!S29</f>
      </c>
      <c r="Q21" s="78">
        <f>EingabeAngabe!T29</f>
      </c>
      <c r="R21" s="78">
        <f>EingabeAngabe!U29</f>
      </c>
      <c r="S21" s="78">
        <f>EingabeAngabe!V29</f>
      </c>
      <c r="T21" s="78">
        <f>EingabeAngabe!W29</f>
      </c>
      <c r="U21" s="78">
        <f>EingabeAngabe!X29</f>
      </c>
      <c r="V21" s="78">
        <f>EingabeAngabe!Y29</f>
      </c>
      <c r="W21" s="78">
        <f>EingabeAngabe!Z29</f>
      </c>
      <c r="X21" s="78">
        <f>EingabeAngabe!AA29</f>
      </c>
      <c r="Y21" s="78">
        <f>EingabeAngabe!AB29</f>
      </c>
      <c r="Z21" s="78">
        <f>EingabeAngabe!AC29</f>
      </c>
      <c r="AA21" s="78">
        <f>EingabeAngabe!AD29</f>
      </c>
      <c r="AB21" s="78">
        <f>EingabeAngabe!AE29</f>
      </c>
      <c r="AC21" s="78">
        <f>EingabeAngabe!AF29</f>
      </c>
      <c r="AD21" s="78">
        <f>EingabeAngabe!AG29</f>
      </c>
      <c r="AE21" s="78">
        <f>EingabeAngabe!AH29</f>
      </c>
      <c r="AF21" s="78">
        <f>EingabeAngabe!AI29</f>
      </c>
      <c r="AG21" s="78">
        <f>EingabeAngabe!AJ29</f>
      </c>
      <c r="AH21" s="90" t="str">
        <f>EingabeAngabe!D52</f>
        <v>Befriedigend</v>
      </c>
      <c r="AI21" s="90" t="str">
        <f>EingabeAngabe!F52</f>
        <v>30 - 26</v>
      </c>
      <c r="AJ21" s="93"/>
      <c r="AK21" s="90">
        <f>EingabeAngabe!I52</f>
        <v>0</v>
      </c>
    </row>
    <row r="22" spans="1:37" ht="31.5">
      <c r="A22" s="82" t="str">
        <f>EingabeAngabe!B30</f>
        <v>MO21</v>
      </c>
      <c r="B22" s="77">
        <f>IF(EingabeAngabe!C30="","",EingabeAngabe!C30)</f>
      </c>
      <c r="C22" s="78">
        <f>EingabeAngabe!F30</f>
        <v>1</v>
      </c>
      <c r="D22" s="78">
        <f>EingabeAngabe!G30</f>
      </c>
      <c r="E22" s="78">
        <f>EingabeAngabe!H30</f>
      </c>
      <c r="F22" s="78">
        <f>EingabeAngabe!I30</f>
      </c>
      <c r="G22" s="78">
        <f>EingabeAngabe!J30</f>
      </c>
      <c r="H22" s="78">
        <f>EingabeAngabe!K30</f>
      </c>
      <c r="I22" s="78">
        <f>EingabeAngabe!L30</f>
      </c>
      <c r="J22" s="78">
        <f>EingabeAngabe!M30</f>
      </c>
      <c r="K22" s="78">
        <f>EingabeAngabe!N30</f>
      </c>
      <c r="L22" s="78">
        <f>EingabeAngabe!O30</f>
      </c>
      <c r="M22" s="78">
        <f>EingabeAngabe!P30</f>
      </c>
      <c r="N22" s="78">
        <f>EingabeAngabe!Q30</f>
      </c>
      <c r="O22" s="78">
        <f>EingabeAngabe!R30</f>
      </c>
      <c r="P22" s="78">
        <f>EingabeAngabe!S30</f>
      </c>
      <c r="Q22" s="78">
        <f>EingabeAngabe!T30</f>
      </c>
      <c r="R22" s="78">
        <f>EingabeAngabe!U30</f>
      </c>
      <c r="S22" s="78">
        <f>EingabeAngabe!V30</f>
      </c>
      <c r="T22" s="78">
        <f>EingabeAngabe!W30</f>
      </c>
      <c r="U22" s="78">
        <f>EingabeAngabe!X30</f>
      </c>
      <c r="V22" s="78">
        <f>EingabeAngabe!Y30</f>
      </c>
      <c r="W22" s="78">
        <f>EingabeAngabe!Z30</f>
      </c>
      <c r="X22" s="78">
        <f>EingabeAngabe!AA30</f>
      </c>
      <c r="Y22" s="78">
        <f>EingabeAngabe!AB30</f>
      </c>
      <c r="Z22" s="78">
        <f>EingabeAngabe!AC30</f>
      </c>
      <c r="AA22" s="78">
        <f>EingabeAngabe!AD30</f>
      </c>
      <c r="AB22" s="78">
        <f>EingabeAngabe!AE30</f>
      </c>
      <c r="AC22" s="78">
        <f>EingabeAngabe!AF30</f>
      </c>
      <c r="AD22" s="78">
        <f>EingabeAngabe!AG30</f>
      </c>
      <c r="AE22" s="78">
        <f>EingabeAngabe!AH30</f>
      </c>
      <c r="AF22" s="78">
        <f>EingabeAngabe!AI30</f>
      </c>
      <c r="AG22" s="78">
        <f>EingabeAngabe!AJ30</f>
      </c>
      <c r="AH22" s="90" t="str">
        <f>EingabeAngabe!D53</f>
        <v>Genügend</v>
      </c>
      <c r="AI22" s="90" t="str">
        <f>EingabeAngabe!F53</f>
        <v>25 - 20</v>
      </c>
      <c r="AJ22" s="93"/>
      <c r="AK22" s="90">
        <f>EingabeAngabe!I53</f>
        <v>0</v>
      </c>
    </row>
    <row r="23" spans="1:37" ht="31.5">
      <c r="A23" s="82" t="str">
        <f>EingabeAngabe!B31</f>
        <v>MO22</v>
      </c>
      <c r="B23" s="77">
        <f>IF(EingabeAngabe!C31="","",EingabeAngabe!C31)</f>
      </c>
      <c r="C23" s="78">
        <f>EingabeAngabe!F31</f>
        <v>1</v>
      </c>
      <c r="D23" s="78">
        <f>EingabeAngabe!G31</f>
      </c>
      <c r="E23" s="78">
        <f>EingabeAngabe!H31</f>
      </c>
      <c r="F23" s="78">
        <f>EingabeAngabe!I31</f>
      </c>
      <c r="G23" s="78">
        <f>EingabeAngabe!J31</f>
      </c>
      <c r="H23" s="78">
        <f>EingabeAngabe!K31</f>
      </c>
      <c r="I23" s="78">
        <f>EingabeAngabe!L31</f>
      </c>
      <c r="J23" s="78">
        <f>EingabeAngabe!M31</f>
      </c>
      <c r="K23" s="78">
        <f>EingabeAngabe!N31</f>
      </c>
      <c r="L23" s="78">
        <f>EingabeAngabe!O31</f>
      </c>
      <c r="M23" s="78">
        <f>EingabeAngabe!P31</f>
      </c>
      <c r="N23" s="78">
        <f>EingabeAngabe!Q31</f>
      </c>
      <c r="O23" s="78">
        <f>EingabeAngabe!R31</f>
      </c>
      <c r="P23" s="78">
        <f>EingabeAngabe!S31</f>
      </c>
      <c r="Q23" s="78">
        <f>EingabeAngabe!T31</f>
      </c>
      <c r="R23" s="78">
        <f>EingabeAngabe!U31</f>
      </c>
      <c r="S23" s="78">
        <f>EingabeAngabe!V31</f>
      </c>
      <c r="T23" s="78">
        <f>EingabeAngabe!W31</f>
      </c>
      <c r="U23" s="78">
        <f>EingabeAngabe!X31</f>
      </c>
      <c r="V23" s="78">
        <f>EingabeAngabe!Y31</f>
      </c>
      <c r="W23" s="78">
        <f>EingabeAngabe!Z31</f>
      </c>
      <c r="X23" s="78">
        <f>EingabeAngabe!AA31</f>
      </c>
      <c r="Y23" s="78">
        <f>EingabeAngabe!AB31</f>
      </c>
      <c r="Z23" s="78">
        <f>EingabeAngabe!AC31</f>
      </c>
      <c r="AA23" s="78">
        <f>EingabeAngabe!AD31</f>
      </c>
      <c r="AB23" s="78">
        <f>EingabeAngabe!AE31</f>
      </c>
      <c r="AC23" s="78">
        <f>EingabeAngabe!AF31</f>
      </c>
      <c r="AD23" s="78">
        <f>EingabeAngabe!AG31</f>
      </c>
      <c r="AE23" s="78">
        <f>EingabeAngabe!AH31</f>
      </c>
      <c r="AF23" s="78">
        <f>EingabeAngabe!AI31</f>
      </c>
      <c r="AG23" s="78">
        <f>EingabeAngabe!AJ31</f>
      </c>
      <c r="AH23" s="90" t="str">
        <f>EingabeAngabe!D54</f>
        <v>Nicht genügend</v>
      </c>
      <c r="AI23" s="90" t="str">
        <f>EingabeAngabe!F54</f>
        <v>19 - 00</v>
      </c>
      <c r="AJ23" s="93"/>
      <c r="AK23" s="90">
        <f>EingabeAngabe!I54</f>
        <v>0</v>
      </c>
    </row>
    <row r="24" spans="1:37" ht="15.75">
      <c r="A24" s="85">
        <f>EingabeAngabe!B32</f>
        <v>0</v>
      </c>
      <c r="B24" s="86" t="str">
        <f>EingabeAngabe!C32</f>
        <v>SYNTAX</v>
      </c>
      <c r="C24" s="87">
        <f>EingabeAngabe!F32</f>
        <v>4</v>
      </c>
      <c r="D24" s="87">
        <f>EingabeAngabe!G32</f>
      </c>
      <c r="E24" s="87">
        <f>EingabeAngabe!H32</f>
      </c>
      <c r="F24" s="87">
        <f>EingabeAngabe!I32</f>
      </c>
      <c r="G24" s="87">
        <f>EingabeAngabe!J32</f>
      </c>
      <c r="H24" s="87">
        <f>EingabeAngabe!K32</f>
      </c>
      <c r="I24" s="87">
        <f>EingabeAngabe!L32</f>
      </c>
      <c r="J24" s="87">
        <f>EingabeAngabe!M32</f>
      </c>
      <c r="K24" s="87">
        <f>EingabeAngabe!N32</f>
      </c>
      <c r="L24" s="87">
        <f>EingabeAngabe!O32</f>
      </c>
      <c r="M24" s="87">
        <f>EingabeAngabe!P32</f>
      </c>
      <c r="N24" s="87">
        <f>EingabeAngabe!Q32</f>
      </c>
      <c r="O24" s="87">
        <f>EingabeAngabe!R32</f>
      </c>
      <c r="P24" s="87">
        <f>EingabeAngabe!S32</f>
      </c>
      <c r="Q24" s="87">
        <f>EingabeAngabe!T32</f>
      </c>
      <c r="R24" s="87">
        <f>EingabeAngabe!U32</f>
      </c>
      <c r="S24" s="87">
        <f>EingabeAngabe!V32</f>
      </c>
      <c r="T24" s="87">
        <f>EingabeAngabe!W32</f>
      </c>
      <c r="U24" s="87">
        <f>EingabeAngabe!X32</f>
      </c>
      <c r="V24" s="87">
        <f>EingabeAngabe!Y32</f>
      </c>
      <c r="W24" s="87">
        <f>EingabeAngabe!Z32</f>
      </c>
      <c r="X24" s="87">
        <f>EingabeAngabe!AA32</f>
      </c>
      <c r="Y24" s="87">
        <f>EingabeAngabe!AB32</f>
      </c>
      <c r="Z24" s="87">
        <f>EingabeAngabe!AC32</f>
      </c>
      <c r="AA24" s="87">
        <f>EingabeAngabe!AD32</f>
      </c>
      <c r="AB24" s="87">
        <f>EingabeAngabe!AE32</f>
      </c>
      <c r="AC24" s="87">
        <f>EingabeAngabe!AF32</f>
      </c>
      <c r="AD24" s="87">
        <f>EingabeAngabe!AG32</f>
      </c>
      <c r="AE24" s="87">
        <f>EingabeAngabe!AH32</f>
      </c>
      <c r="AF24" s="87">
        <f>EingabeAngabe!AI32</f>
      </c>
      <c r="AG24" s="87">
        <f>EingabeAngabe!AJ32</f>
      </c>
      <c r="AK24" s="90">
        <f>EingabeAngabe!I55</f>
        <v>0</v>
      </c>
    </row>
    <row r="25" spans="1:36" ht="15.75">
      <c r="A25" s="85" t="str">
        <f>EingabeAngabe!B33</f>
        <v>SY25</v>
      </c>
      <c r="B25" s="77">
        <f>IF(EingabeAngabe!C33="","",EingabeAngabe!C33)</f>
      </c>
      <c r="C25" s="78">
        <f>EingabeAngabe!F33</f>
        <v>1</v>
      </c>
      <c r="D25" s="78">
        <f>EingabeAngabe!G33</f>
      </c>
      <c r="E25" s="78">
        <f>EingabeAngabe!H33</f>
      </c>
      <c r="F25" s="78">
        <f>EingabeAngabe!I33</f>
      </c>
      <c r="G25" s="78">
        <f>EingabeAngabe!J33</f>
      </c>
      <c r="H25" s="78">
        <f>EingabeAngabe!K33</f>
      </c>
      <c r="I25" s="78">
        <f>EingabeAngabe!L33</f>
      </c>
      <c r="J25" s="78">
        <f>EingabeAngabe!M33</f>
      </c>
      <c r="K25" s="78">
        <f>EingabeAngabe!N33</f>
      </c>
      <c r="L25" s="78">
        <f>EingabeAngabe!O33</f>
      </c>
      <c r="M25" s="78">
        <f>EingabeAngabe!P33</f>
      </c>
      <c r="N25" s="78">
        <f>EingabeAngabe!Q33</f>
      </c>
      <c r="O25" s="78">
        <f>EingabeAngabe!R33</f>
      </c>
      <c r="P25" s="78">
        <f>EingabeAngabe!S33</f>
      </c>
      <c r="Q25" s="78">
        <f>EingabeAngabe!T33</f>
      </c>
      <c r="R25" s="78">
        <f>EingabeAngabe!U33</f>
      </c>
      <c r="S25" s="78">
        <f>EingabeAngabe!V33</f>
      </c>
      <c r="T25" s="78">
        <f>EingabeAngabe!W33</f>
      </c>
      <c r="U25" s="78">
        <f>EingabeAngabe!X33</f>
      </c>
      <c r="V25" s="78">
        <f>EingabeAngabe!Y33</f>
      </c>
      <c r="W25" s="78">
        <f>EingabeAngabe!Z33</f>
      </c>
      <c r="X25" s="78">
        <f>EingabeAngabe!AA33</f>
      </c>
      <c r="Y25" s="78">
        <f>EingabeAngabe!AB33</f>
      </c>
      <c r="Z25" s="78">
        <f>EingabeAngabe!AC33</f>
      </c>
      <c r="AA25" s="78">
        <f>EingabeAngabe!AD33</f>
      </c>
      <c r="AB25" s="78">
        <f>EingabeAngabe!AE33</f>
      </c>
      <c r="AC25" s="78">
        <f>EingabeAngabe!AF33</f>
      </c>
      <c r="AD25" s="78">
        <f>EingabeAngabe!AG33</f>
      </c>
      <c r="AE25" s="78">
        <f>EingabeAngabe!AH33</f>
      </c>
      <c r="AF25" s="78">
        <f>EingabeAngabe!AI33</f>
      </c>
      <c r="AG25" s="78">
        <f>EingabeAngabe!AJ33</f>
      </c>
      <c r="AH25" s="90" t="str">
        <f>EingabeAngabe!D56</f>
        <v>Notenschnitt</v>
      </c>
      <c r="AI25" s="198" t="e">
        <f>EingabeAngabe!F56</f>
        <v>#DIV/0!</v>
      </c>
      <c r="AJ25" s="199"/>
    </row>
    <row r="26" spans="1:33" ht="15.75">
      <c r="A26" s="85" t="str">
        <f>EingabeAngabe!B34</f>
        <v>SY26</v>
      </c>
      <c r="B26" s="77">
        <f>IF(EingabeAngabe!C34="","",EingabeAngabe!C34)</f>
      </c>
      <c r="C26" s="78">
        <f>EingabeAngabe!F34</f>
        <v>1</v>
      </c>
      <c r="D26" s="78">
        <f>EingabeAngabe!G34</f>
      </c>
      <c r="E26" s="78">
        <f>EingabeAngabe!H34</f>
      </c>
      <c r="F26" s="78">
        <f>EingabeAngabe!I34</f>
      </c>
      <c r="G26" s="78">
        <f>EingabeAngabe!J34</f>
      </c>
      <c r="H26" s="78">
        <f>EingabeAngabe!K34</f>
      </c>
      <c r="I26" s="78">
        <f>EingabeAngabe!L34</f>
      </c>
      <c r="J26" s="78">
        <f>EingabeAngabe!M34</f>
      </c>
      <c r="K26" s="78">
        <f>EingabeAngabe!N34</f>
      </c>
      <c r="L26" s="78">
        <f>EingabeAngabe!O34</f>
      </c>
      <c r="M26" s="78">
        <f>EingabeAngabe!P34</f>
      </c>
      <c r="N26" s="78">
        <f>EingabeAngabe!Q34</f>
      </c>
      <c r="O26" s="78">
        <f>EingabeAngabe!R34</f>
      </c>
      <c r="P26" s="78">
        <f>EingabeAngabe!S34</f>
      </c>
      <c r="Q26" s="78">
        <f>EingabeAngabe!T34</f>
      </c>
      <c r="R26" s="78">
        <f>EingabeAngabe!U34</f>
      </c>
      <c r="S26" s="78">
        <f>EingabeAngabe!V34</f>
      </c>
      <c r="T26" s="78">
        <f>EingabeAngabe!W34</f>
      </c>
      <c r="U26" s="78">
        <f>EingabeAngabe!X34</f>
      </c>
      <c r="V26" s="78">
        <f>EingabeAngabe!Y34</f>
      </c>
      <c r="W26" s="78">
        <f>EingabeAngabe!Z34</f>
      </c>
      <c r="X26" s="78">
        <f>EingabeAngabe!AA34</f>
      </c>
      <c r="Y26" s="78">
        <f>EingabeAngabe!AB34</f>
      </c>
      <c r="Z26" s="78">
        <f>EingabeAngabe!AC34</f>
      </c>
      <c r="AA26" s="78">
        <f>EingabeAngabe!AD34</f>
      </c>
      <c r="AB26" s="78">
        <f>EingabeAngabe!AE34</f>
      </c>
      <c r="AC26" s="78">
        <f>EingabeAngabe!AF34</f>
      </c>
      <c r="AD26" s="78">
        <f>EingabeAngabe!AG34</f>
      </c>
      <c r="AE26" s="78">
        <f>EingabeAngabe!AH34</f>
      </c>
      <c r="AF26" s="78">
        <f>EingabeAngabe!AI34</f>
      </c>
      <c r="AG26" s="78">
        <f>EingabeAngabe!AJ34</f>
      </c>
    </row>
    <row r="27" spans="1:33" ht="15.75">
      <c r="A27" s="85" t="str">
        <f>EingabeAngabe!B35</f>
        <v>SY27</v>
      </c>
      <c r="B27" s="77">
        <f>IF(EingabeAngabe!C35="","",EingabeAngabe!C35)</f>
      </c>
      <c r="C27" s="78">
        <f>EingabeAngabe!F35</f>
        <v>1</v>
      </c>
      <c r="D27" s="78">
        <f>EingabeAngabe!G35</f>
      </c>
      <c r="E27" s="78">
        <f>EingabeAngabe!H35</f>
      </c>
      <c r="F27" s="78">
        <f>EingabeAngabe!I35</f>
      </c>
      <c r="G27" s="78">
        <f>EingabeAngabe!J35</f>
      </c>
      <c r="H27" s="78">
        <f>EingabeAngabe!K35</f>
      </c>
      <c r="I27" s="78">
        <f>EingabeAngabe!L35</f>
      </c>
      <c r="J27" s="78">
        <f>EingabeAngabe!M35</f>
      </c>
      <c r="K27" s="78">
        <f>EingabeAngabe!N35</f>
      </c>
      <c r="L27" s="78">
        <f>EingabeAngabe!O35</f>
      </c>
      <c r="M27" s="78">
        <f>EingabeAngabe!P35</f>
      </c>
      <c r="N27" s="78">
        <f>EingabeAngabe!Q35</f>
      </c>
      <c r="O27" s="78">
        <f>EingabeAngabe!R35</f>
      </c>
      <c r="P27" s="78">
        <f>EingabeAngabe!S35</f>
      </c>
      <c r="Q27" s="78">
        <f>EingabeAngabe!T35</f>
      </c>
      <c r="R27" s="78">
        <f>EingabeAngabe!U35</f>
      </c>
      <c r="S27" s="78">
        <f>EingabeAngabe!V35</f>
      </c>
      <c r="T27" s="78">
        <f>EingabeAngabe!W35</f>
      </c>
      <c r="U27" s="78">
        <f>EingabeAngabe!X35</f>
      </c>
      <c r="V27" s="78">
        <f>EingabeAngabe!Y35</f>
      </c>
      <c r="W27" s="78">
        <f>EingabeAngabe!Z35</f>
      </c>
      <c r="X27" s="78">
        <f>EingabeAngabe!AA35</f>
      </c>
      <c r="Y27" s="78">
        <f>EingabeAngabe!AB35</f>
      </c>
      <c r="Z27" s="78">
        <f>EingabeAngabe!AC35</f>
      </c>
      <c r="AA27" s="78">
        <f>EingabeAngabe!AD35</f>
      </c>
      <c r="AB27" s="78">
        <f>EingabeAngabe!AE35</f>
      </c>
      <c r="AC27" s="78">
        <f>EingabeAngabe!AF35</f>
      </c>
      <c r="AD27" s="78">
        <f>EingabeAngabe!AG35</f>
      </c>
      <c r="AE27" s="78">
        <f>EingabeAngabe!AH35</f>
      </c>
      <c r="AF27" s="78">
        <f>EingabeAngabe!AI35</f>
      </c>
      <c r="AG27" s="78">
        <f>EingabeAngabe!AJ35</f>
      </c>
    </row>
    <row r="28" spans="1:33" ht="15.75">
      <c r="A28" s="85" t="str">
        <f>EingabeAngabe!B36</f>
        <v>SY28</v>
      </c>
      <c r="B28" s="77">
        <f>IF(EingabeAngabe!C36="","",EingabeAngabe!C36)</f>
      </c>
      <c r="C28" s="78">
        <f>EingabeAngabe!F36</f>
        <v>1</v>
      </c>
      <c r="D28" s="78">
        <f>EingabeAngabe!G36</f>
      </c>
      <c r="E28" s="78">
        <f>EingabeAngabe!H36</f>
      </c>
      <c r="F28" s="78">
        <f>EingabeAngabe!I36</f>
      </c>
      <c r="G28" s="78">
        <f>EingabeAngabe!J36</f>
      </c>
      <c r="H28" s="78">
        <f>EingabeAngabe!K36</f>
      </c>
      <c r="I28" s="78">
        <f>EingabeAngabe!L36</f>
      </c>
      <c r="J28" s="78">
        <f>EingabeAngabe!M36</f>
      </c>
      <c r="K28" s="78">
        <f>EingabeAngabe!N36</f>
      </c>
      <c r="L28" s="78">
        <f>EingabeAngabe!O36</f>
      </c>
      <c r="M28" s="78">
        <f>EingabeAngabe!P36</f>
      </c>
      <c r="N28" s="78">
        <f>EingabeAngabe!Q36</f>
      </c>
      <c r="O28" s="78">
        <f>EingabeAngabe!R36</f>
      </c>
      <c r="P28" s="78">
        <f>EingabeAngabe!S36</f>
      </c>
      <c r="Q28" s="78">
        <f>EingabeAngabe!T36</f>
      </c>
      <c r="R28" s="78">
        <f>EingabeAngabe!U36</f>
      </c>
      <c r="S28" s="78">
        <f>EingabeAngabe!V36</f>
      </c>
      <c r="T28" s="78">
        <f>EingabeAngabe!W36</f>
      </c>
      <c r="U28" s="78">
        <f>EingabeAngabe!X36</f>
      </c>
      <c r="V28" s="78">
        <f>EingabeAngabe!Y36</f>
      </c>
      <c r="W28" s="78">
        <f>EingabeAngabe!Z36</f>
      </c>
      <c r="X28" s="78">
        <f>EingabeAngabe!AA36</f>
      </c>
      <c r="Y28" s="78">
        <f>EingabeAngabe!AB36</f>
      </c>
      <c r="Z28" s="78">
        <f>EingabeAngabe!AC36</f>
      </c>
      <c r="AA28" s="78">
        <f>EingabeAngabe!AD36</f>
      </c>
      <c r="AB28" s="78">
        <f>EingabeAngabe!AE36</f>
      </c>
      <c r="AC28" s="78">
        <f>EingabeAngabe!AF36</f>
      </c>
      <c r="AD28" s="78">
        <f>EingabeAngabe!AG36</f>
      </c>
      <c r="AE28" s="78">
        <f>EingabeAngabe!AH36</f>
      </c>
      <c r="AF28" s="78">
        <f>EingabeAngabe!AI36</f>
      </c>
      <c r="AG28" s="78">
        <f>EingabeAngabe!AJ36</f>
      </c>
    </row>
    <row r="29" spans="1:33" ht="16.5" customHeight="1">
      <c r="A29" s="126">
        <f>EingabeAngabe!B37</f>
        <v>0</v>
      </c>
      <c r="B29" s="88" t="str">
        <f>EingabeAngabe!C37</f>
        <v>SPRACHLICHE QUALITÄT IN DER ZIELSPRACHE</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row>
    <row r="30" spans="1:33" ht="20.25" customHeight="1">
      <c r="A30" s="76">
        <f>EingabeAngabe!B38</f>
        <v>0</v>
      </c>
      <c r="B30" s="77"/>
      <c r="C30" s="78"/>
      <c r="D30" s="78">
        <f>EingabeAngabe!G38</f>
      </c>
      <c r="E30" s="78">
        <f>EingabeAngabe!H38</f>
      </c>
      <c r="F30" s="78">
        <f>EingabeAngabe!I38</f>
      </c>
      <c r="G30" s="78">
        <f>EingabeAngabe!J38</f>
      </c>
      <c r="H30" s="78">
        <f>EingabeAngabe!K38</f>
      </c>
      <c r="I30" s="78">
        <f>EingabeAngabe!L38</f>
      </c>
      <c r="J30" s="78">
        <f>EingabeAngabe!M38</f>
      </c>
      <c r="K30" s="78">
        <f>EingabeAngabe!N38</f>
      </c>
      <c r="L30" s="78">
        <f>EingabeAngabe!O38</f>
      </c>
      <c r="M30" s="78">
        <f>EingabeAngabe!P38</f>
      </c>
      <c r="N30" s="78">
        <f>EingabeAngabe!Q38</f>
      </c>
      <c r="O30" s="78">
        <f>EingabeAngabe!R38</f>
      </c>
      <c r="P30" s="78">
        <f>EingabeAngabe!S38</f>
      </c>
      <c r="Q30" s="78">
        <f>EingabeAngabe!T38</f>
      </c>
      <c r="R30" s="78">
        <f>EingabeAngabe!U38</f>
      </c>
      <c r="S30" s="78">
        <f>EingabeAngabe!V38</f>
      </c>
      <c r="T30" s="78">
        <f>EingabeAngabe!W38</f>
      </c>
      <c r="U30" s="78">
        <f>EingabeAngabe!X38</f>
      </c>
      <c r="V30" s="78">
        <f>EingabeAngabe!Y38</f>
      </c>
      <c r="W30" s="78">
        <f>EingabeAngabe!Z38</f>
      </c>
      <c r="X30" s="78">
        <f>EingabeAngabe!AA38</f>
      </c>
      <c r="Y30" s="78">
        <f>EingabeAngabe!AB38</f>
      </c>
      <c r="Z30" s="78">
        <f>EingabeAngabe!AC38</f>
      </c>
      <c r="AA30" s="78">
        <f>EingabeAngabe!AD38</f>
      </c>
      <c r="AB30" s="78">
        <f>EingabeAngabe!AE38</f>
      </c>
      <c r="AC30" s="78">
        <f>EingabeAngabe!AF38</f>
      </c>
      <c r="AD30" s="78">
        <f>EingabeAngabe!AG38</f>
      </c>
      <c r="AE30" s="78">
        <f>EingabeAngabe!AH38</f>
      </c>
      <c r="AF30" s="78">
        <f>EingabeAngabe!AI38</f>
      </c>
      <c r="AG30" s="78">
        <f>EingabeAngabe!AJ38</f>
      </c>
    </row>
    <row r="31" spans="1:33" ht="15.75">
      <c r="A31" s="77"/>
      <c r="B31" s="89" t="s">
        <v>1</v>
      </c>
      <c r="C31" s="78"/>
      <c r="D31" s="78">
        <f>EingabeAngabe!G39</f>
      </c>
      <c r="E31" s="78">
        <f>EingabeAngabe!H39</f>
      </c>
      <c r="F31" s="78">
        <f>EingabeAngabe!I39</f>
      </c>
      <c r="G31" s="78">
        <f>EingabeAngabe!J39</f>
      </c>
      <c r="H31" s="78">
        <f>EingabeAngabe!K39</f>
      </c>
      <c r="I31" s="78">
        <f>EingabeAngabe!L39</f>
      </c>
      <c r="J31" s="78">
        <f>EingabeAngabe!M39</f>
      </c>
      <c r="K31" s="78">
        <f>EingabeAngabe!N39</f>
      </c>
      <c r="L31" s="78">
        <f>EingabeAngabe!O39</f>
      </c>
      <c r="M31" s="78">
        <f>EingabeAngabe!P39</f>
      </c>
      <c r="N31" s="78">
        <f>EingabeAngabe!Q39</f>
      </c>
      <c r="O31" s="78">
        <f>EingabeAngabe!R39</f>
      </c>
      <c r="P31" s="78">
        <f>EingabeAngabe!S39</f>
      </c>
      <c r="Q31" s="78">
        <f>EingabeAngabe!T39</f>
      </c>
      <c r="R31" s="78">
        <f>EingabeAngabe!U39</f>
      </c>
      <c r="S31" s="78">
        <f>EingabeAngabe!V39</f>
      </c>
      <c r="T31" s="78">
        <f>EingabeAngabe!W39</f>
      </c>
      <c r="U31" s="78">
        <f>EingabeAngabe!X39</f>
      </c>
      <c r="V31" s="78">
        <f>EingabeAngabe!Y39</f>
      </c>
      <c r="W31" s="78">
        <f>EingabeAngabe!Z39</f>
      </c>
      <c r="X31" s="78">
        <f>EingabeAngabe!AA39</f>
      </c>
      <c r="Y31" s="78">
        <f>EingabeAngabe!AB39</f>
      </c>
      <c r="Z31" s="78">
        <f>EingabeAngabe!AC39</f>
      </c>
      <c r="AA31" s="78">
        <f>EingabeAngabe!AD39</f>
      </c>
      <c r="AB31" s="78">
        <f>EingabeAngabe!AE39</f>
      </c>
      <c r="AC31" s="78">
        <f>EingabeAngabe!AF39</f>
      </c>
      <c r="AD31" s="78">
        <f>EingabeAngabe!AG39</f>
      </c>
      <c r="AE31" s="78">
        <f>EingabeAngabe!AH39</f>
      </c>
      <c r="AF31" s="78">
        <f>EingabeAngabe!AI39</f>
      </c>
      <c r="AG31" s="78">
        <f>EingabeAngabe!AJ39</f>
      </c>
    </row>
    <row r="32" spans="1:33" ht="18.75" customHeight="1">
      <c r="A32" s="200">
        <f>EingabeAngabe!B40</f>
        <v>0</v>
      </c>
      <c r="B32" s="201"/>
      <c r="C32" s="75">
        <f>EingabeAngabe!F40</f>
        <v>16</v>
      </c>
      <c r="D32" s="75">
        <f>EingabeAngabe!G40</f>
      </c>
      <c r="E32" s="75">
        <f>EingabeAngabe!H40</f>
      </c>
      <c r="F32" s="75">
        <f>EingabeAngabe!I40</f>
      </c>
      <c r="G32" s="75">
        <f>EingabeAngabe!J40</f>
      </c>
      <c r="H32" s="75">
        <f>EingabeAngabe!K40</f>
      </c>
      <c r="I32" s="75">
        <f>EingabeAngabe!L40</f>
      </c>
      <c r="J32" s="75">
        <f>EingabeAngabe!M40</f>
      </c>
      <c r="K32" s="75">
        <f>EingabeAngabe!N40</f>
      </c>
      <c r="L32" s="75">
        <f>EingabeAngabe!O40</f>
      </c>
      <c r="M32" s="75">
        <f>EingabeAngabe!P40</f>
      </c>
      <c r="N32" s="75">
        <f>EingabeAngabe!Q40</f>
      </c>
      <c r="O32" s="75">
        <f>EingabeAngabe!R40</f>
      </c>
      <c r="P32" s="75">
        <f>EingabeAngabe!S40</f>
      </c>
      <c r="Q32" s="75">
        <f>EingabeAngabe!T40</f>
      </c>
      <c r="R32" s="75">
        <f>EingabeAngabe!U40</f>
      </c>
      <c r="S32" s="75">
        <f>EingabeAngabe!V40</f>
      </c>
      <c r="T32" s="75">
        <f>EingabeAngabe!W40</f>
      </c>
      <c r="U32" s="75">
        <f>EingabeAngabe!X40</f>
      </c>
      <c r="V32" s="75">
        <f>EingabeAngabe!Y40</f>
      </c>
      <c r="W32" s="75">
        <f>EingabeAngabe!Z40</f>
      </c>
      <c r="X32" s="75">
        <f>EingabeAngabe!AA40</f>
      </c>
      <c r="Y32" s="75">
        <f>EingabeAngabe!AB40</f>
      </c>
      <c r="Z32" s="75">
        <f>EingabeAngabe!AC40</f>
      </c>
      <c r="AA32" s="75">
        <f>EingabeAngabe!AD40</f>
      </c>
      <c r="AB32" s="75">
        <f>EingabeAngabe!AE40</f>
      </c>
      <c r="AC32" s="75">
        <f>EingabeAngabe!AF40</f>
      </c>
      <c r="AD32" s="75">
        <f>EingabeAngabe!AG40</f>
      </c>
      <c r="AE32" s="75">
        <f>EingabeAngabe!AH40</f>
      </c>
      <c r="AF32" s="75">
        <f>EingabeAngabe!AI40</f>
      </c>
      <c r="AG32" s="75">
        <f>EingabeAngabe!AJ40</f>
      </c>
    </row>
    <row r="33" spans="1:33" ht="15.75">
      <c r="A33" s="76" t="str">
        <f>EingabeAngabe!B41</f>
        <v>IT1</v>
      </c>
      <c r="B33" s="77">
        <f>IF(EingabeAngabe!C41="","",EingabeAngabe!C41)</f>
      </c>
      <c r="C33" s="78">
        <f>EingabeAngabe!F41</f>
        <v>4</v>
      </c>
      <c r="D33" s="78">
        <f>EingabeAngabe!G41</f>
      </c>
      <c r="E33" s="78">
        <f>EingabeAngabe!H41</f>
      </c>
      <c r="F33" s="78">
        <f>EingabeAngabe!I41</f>
      </c>
      <c r="G33" s="78">
        <f>EingabeAngabe!J41</f>
      </c>
      <c r="H33" s="78">
        <f>EingabeAngabe!K41</f>
      </c>
      <c r="I33" s="78">
        <f>EingabeAngabe!L41</f>
      </c>
      <c r="J33" s="78">
        <f>EingabeAngabe!M41</f>
      </c>
      <c r="K33" s="78">
        <f>EingabeAngabe!N41</f>
      </c>
      <c r="L33" s="78">
        <f>EingabeAngabe!O41</f>
      </c>
      <c r="M33" s="78">
        <f>EingabeAngabe!P41</f>
      </c>
      <c r="N33" s="78">
        <f>EingabeAngabe!Q41</f>
      </c>
      <c r="O33" s="78">
        <f>EingabeAngabe!R41</f>
      </c>
      <c r="P33" s="78">
        <f>EingabeAngabe!S41</f>
      </c>
      <c r="Q33" s="78">
        <f>EingabeAngabe!T41</f>
      </c>
      <c r="R33" s="78">
        <f>EingabeAngabe!U41</f>
      </c>
      <c r="S33" s="78">
        <f>EingabeAngabe!V41</f>
      </c>
      <c r="T33" s="78">
        <f>EingabeAngabe!W41</f>
      </c>
      <c r="U33" s="78">
        <f>EingabeAngabe!X41</f>
      </c>
      <c r="V33" s="78">
        <f>EingabeAngabe!Y41</f>
      </c>
      <c r="W33" s="78">
        <f>EingabeAngabe!Z41</f>
      </c>
      <c r="X33" s="78">
        <f>EingabeAngabe!AA41</f>
      </c>
      <c r="Y33" s="78">
        <f>EingabeAngabe!AB41</f>
      </c>
      <c r="Z33" s="78">
        <f>EingabeAngabe!AC41</f>
      </c>
      <c r="AA33" s="78">
        <f>EingabeAngabe!AD41</f>
      </c>
      <c r="AB33" s="78">
        <f>EingabeAngabe!AE41</f>
      </c>
      <c r="AC33" s="78">
        <f>EingabeAngabe!AF41</f>
      </c>
      <c r="AD33" s="78">
        <f>EingabeAngabe!AG41</f>
      </c>
      <c r="AE33" s="78">
        <f>EingabeAngabe!AH41</f>
      </c>
      <c r="AF33" s="78">
        <f>EingabeAngabe!AI41</f>
      </c>
      <c r="AG33" s="78">
        <f>EingabeAngabe!AJ41</f>
      </c>
    </row>
    <row r="34" spans="1:33" ht="15.75">
      <c r="A34" s="76" t="str">
        <f>EingabeAngabe!B42</f>
        <v>IT2</v>
      </c>
      <c r="B34" s="77">
        <f>IF(EingabeAngabe!C42="","",EingabeAngabe!C42)</f>
      </c>
      <c r="C34" s="78">
        <f>EingabeAngabe!F42</f>
        <v>4</v>
      </c>
      <c r="D34" s="78">
        <f>EingabeAngabe!G42</f>
      </c>
      <c r="E34" s="78">
        <f>EingabeAngabe!H42</f>
      </c>
      <c r="F34" s="78">
        <f>EingabeAngabe!I42</f>
      </c>
      <c r="G34" s="78">
        <f>EingabeAngabe!J42</f>
      </c>
      <c r="H34" s="78">
        <f>EingabeAngabe!K42</f>
      </c>
      <c r="I34" s="78">
        <f>EingabeAngabe!L42</f>
      </c>
      <c r="J34" s="78">
        <f>EingabeAngabe!M42</f>
      </c>
      <c r="K34" s="78">
        <f>EingabeAngabe!N42</f>
      </c>
      <c r="L34" s="78">
        <f>EingabeAngabe!O42</f>
      </c>
      <c r="M34" s="78">
        <f>EingabeAngabe!P42</f>
      </c>
      <c r="N34" s="78">
        <f>EingabeAngabe!Q42</f>
      </c>
      <c r="O34" s="78">
        <f>EingabeAngabe!R42</f>
      </c>
      <c r="P34" s="78">
        <f>EingabeAngabe!S42</f>
      </c>
      <c r="Q34" s="78">
        <f>EingabeAngabe!T42</f>
      </c>
      <c r="R34" s="78">
        <f>EingabeAngabe!U42</f>
      </c>
      <c r="S34" s="78">
        <f>EingabeAngabe!V42</f>
      </c>
      <c r="T34" s="78">
        <f>EingabeAngabe!W42</f>
      </c>
      <c r="U34" s="78">
        <f>EingabeAngabe!X42</f>
      </c>
      <c r="V34" s="78">
        <f>EingabeAngabe!Y42</f>
      </c>
      <c r="W34" s="78">
        <f>EingabeAngabe!Z42</f>
      </c>
      <c r="X34" s="78">
        <f>EingabeAngabe!AA42</f>
      </c>
      <c r="Y34" s="78">
        <f>EingabeAngabe!AB42</f>
      </c>
      <c r="Z34" s="78">
        <f>EingabeAngabe!AC42</f>
      </c>
      <c r="AA34" s="78">
        <f>EingabeAngabe!AD42</f>
      </c>
      <c r="AB34" s="78">
        <f>EingabeAngabe!AE42</f>
      </c>
      <c r="AC34" s="78">
        <f>EingabeAngabe!AF42</f>
      </c>
      <c r="AD34" s="78">
        <f>EingabeAngabe!AG42</f>
      </c>
      <c r="AE34" s="78">
        <f>EingabeAngabe!AH42</f>
      </c>
      <c r="AF34" s="78">
        <f>EingabeAngabe!AI42</f>
      </c>
      <c r="AG34" s="78">
        <f>EingabeAngabe!AJ42</f>
      </c>
    </row>
    <row r="35" spans="1:33" ht="15.75">
      <c r="A35" s="76" t="str">
        <f>EingabeAngabe!B43</f>
        <v>IT3</v>
      </c>
      <c r="B35" s="77">
        <f>IF(EingabeAngabe!C43="","",EingabeAngabe!C43)</f>
      </c>
      <c r="C35" s="78">
        <f>EingabeAngabe!F43</f>
        <v>2</v>
      </c>
      <c r="D35" s="78">
        <f>EingabeAngabe!G43</f>
      </c>
      <c r="E35" s="78">
        <f>EingabeAngabe!H43</f>
      </c>
      <c r="F35" s="78">
        <f>EingabeAngabe!I43</f>
      </c>
      <c r="G35" s="78">
        <f>EingabeAngabe!J43</f>
      </c>
      <c r="H35" s="78">
        <f>EingabeAngabe!K43</f>
      </c>
      <c r="I35" s="78">
        <f>EingabeAngabe!L43</f>
      </c>
      <c r="J35" s="78">
        <f>EingabeAngabe!M43</f>
      </c>
      <c r="K35" s="78">
        <f>EingabeAngabe!N43</f>
      </c>
      <c r="L35" s="78">
        <f>EingabeAngabe!O43</f>
      </c>
      <c r="M35" s="78">
        <f>EingabeAngabe!P43</f>
      </c>
      <c r="N35" s="78">
        <f>EingabeAngabe!Q43</f>
      </c>
      <c r="O35" s="78">
        <f>EingabeAngabe!R43</f>
      </c>
      <c r="P35" s="78">
        <f>EingabeAngabe!S43</f>
      </c>
      <c r="Q35" s="78">
        <f>EingabeAngabe!T43</f>
      </c>
      <c r="R35" s="78">
        <f>EingabeAngabe!U43</f>
      </c>
      <c r="S35" s="78">
        <f>EingabeAngabe!V43</f>
      </c>
      <c r="T35" s="78">
        <f>EingabeAngabe!W43</f>
      </c>
      <c r="U35" s="78">
        <f>EingabeAngabe!X43</f>
      </c>
      <c r="V35" s="78">
        <f>EingabeAngabe!Y43</f>
      </c>
      <c r="W35" s="78">
        <f>EingabeAngabe!Z43</f>
      </c>
      <c r="X35" s="78">
        <f>EingabeAngabe!AA43</f>
      </c>
      <c r="Y35" s="78">
        <f>EingabeAngabe!AB43</f>
      </c>
      <c r="Z35" s="78">
        <f>EingabeAngabe!AC43</f>
      </c>
      <c r="AA35" s="78">
        <f>EingabeAngabe!AD43</f>
      </c>
      <c r="AB35" s="78">
        <f>EingabeAngabe!AE43</f>
      </c>
      <c r="AC35" s="78">
        <f>EingabeAngabe!AF43</f>
      </c>
      <c r="AD35" s="78">
        <f>EingabeAngabe!AG43</f>
      </c>
      <c r="AE35" s="78">
        <f>EingabeAngabe!AH43</f>
      </c>
      <c r="AF35" s="78">
        <f>EingabeAngabe!AI43</f>
      </c>
      <c r="AG35" s="78">
        <f>EingabeAngabe!AJ43</f>
      </c>
    </row>
    <row r="36" spans="1:33" ht="15.75">
      <c r="A36" s="76" t="str">
        <f>EingabeAngabe!B44</f>
        <v>IT4</v>
      </c>
      <c r="B36" s="77">
        <f>IF(EingabeAngabe!C44="","",EingabeAngabe!C44)</f>
      </c>
      <c r="C36" s="78">
        <f>EingabeAngabe!F44</f>
        <v>2</v>
      </c>
      <c r="D36" s="78">
        <f>EingabeAngabe!G44</f>
      </c>
      <c r="E36" s="78">
        <f>EingabeAngabe!H44</f>
      </c>
      <c r="F36" s="78">
        <f>EingabeAngabe!I44</f>
      </c>
      <c r="G36" s="78">
        <f>EingabeAngabe!J44</f>
      </c>
      <c r="H36" s="78">
        <f>EingabeAngabe!K44</f>
      </c>
      <c r="I36" s="78">
        <f>EingabeAngabe!L44</f>
      </c>
      <c r="J36" s="78">
        <f>EingabeAngabe!M44</f>
      </c>
      <c r="K36" s="78">
        <f>EingabeAngabe!N44</f>
      </c>
      <c r="L36" s="78">
        <f>EingabeAngabe!O44</f>
      </c>
      <c r="M36" s="78">
        <f>EingabeAngabe!P44</f>
      </c>
      <c r="N36" s="78">
        <f>EingabeAngabe!Q44</f>
      </c>
      <c r="O36" s="78">
        <f>EingabeAngabe!R44</f>
      </c>
      <c r="P36" s="78">
        <f>EingabeAngabe!S44</f>
      </c>
      <c r="Q36" s="78">
        <f>EingabeAngabe!T44</f>
      </c>
      <c r="R36" s="78">
        <f>EingabeAngabe!U44</f>
      </c>
      <c r="S36" s="78">
        <f>EingabeAngabe!V44</f>
      </c>
      <c r="T36" s="78">
        <f>EingabeAngabe!W44</f>
      </c>
      <c r="U36" s="78">
        <f>EingabeAngabe!X44</f>
      </c>
      <c r="V36" s="78">
        <f>EingabeAngabe!Y44</f>
      </c>
      <c r="W36" s="78">
        <f>EingabeAngabe!Z44</f>
      </c>
      <c r="X36" s="78">
        <f>EingabeAngabe!AA44</f>
      </c>
      <c r="Y36" s="78">
        <f>EingabeAngabe!AB44</f>
      </c>
      <c r="Z36" s="78">
        <f>EingabeAngabe!AC44</f>
      </c>
      <c r="AA36" s="78">
        <f>EingabeAngabe!AD44</f>
      </c>
      <c r="AB36" s="78">
        <f>EingabeAngabe!AE44</f>
      </c>
      <c r="AC36" s="78">
        <f>EingabeAngabe!AF44</f>
      </c>
      <c r="AD36" s="78">
        <f>EingabeAngabe!AG44</f>
      </c>
      <c r="AE36" s="78">
        <f>EingabeAngabe!AH44</f>
      </c>
      <c r="AF36" s="78">
        <f>EingabeAngabe!AI44</f>
      </c>
      <c r="AG36" s="78">
        <f>EingabeAngabe!AJ44</f>
      </c>
    </row>
    <row r="37" spans="1:33" ht="15.75">
      <c r="A37" s="76" t="str">
        <f>EingabeAngabe!B45</f>
        <v>IT5</v>
      </c>
      <c r="B37" s="77">
        <f>IF(EingabeAngabe!C45="","",EingabeAngabe!C45)</f>
      </c>
      <c r="C37" s="78">
        <f>EingabeAngabe!F45</f>
        <v>2</v>
      </c>
      <c r="D37" s="78">
        <f>EingabeAngabe!G45</f>
      </c>
      <c r="E37" s="78">
        <f>EingabeAngabe!H45</f>
      </c>
      <c r="F37" s="78">
        <f>EingabeAngabe!I45</f>
      </c>
      <c r="G37" s="78">
        <f>EingabeAngabe!J45</f>
      </c>
      <c r="H37" s="78">
        <f>EingabeAngabe!K45</f>
      </c>
      <c r="I37" s="78">
        <f>EingabeAngabe!L45</f>
      </c>
      <c r="J37" s="78">
        <f>EingabeAngabe!M45</f>
      </c>
      <c r="K37" s="78">
        <f>EingabeAngabe!N45</f>
      </c>
      <c r="L37" s="78">
        <f>EingabeAngabe!O45</f>
      </c>
      <c r="M37" s="78">
        <f>EingabeAngabe!P45</f>
      </c>
      <c r="N37" s="78">
        <f>EingabeAngabe!Q45</f>
      </c>
      <c r="O37" s="78">
        <f>EingabeAngabe!R45</f>
      </c>
      <c r="P37" s="78">
        <f>EingabeAngabe!S45</f>
      </c>
      <c r="Q37" s="78">
        <f>EingabeAngabe!T45</f>
      </c>
      <c r="R37" s="78">
        <f>EingabeAngabe!U45</f>
      </c>
      <c r="S37" s="78">
        <f>EingabeAngabe!V45</f>
      </c>
      <c r="T37" s="78">
        <f>EingabeAngabe!W45</f>
      </c>
      <c r="U37" s="78">
        <f>EingabeAngabe!X45</f>
      </c>
      <c r="V37" s="78">
        <f>EingabeAngabe!Y45</f>
      </c>
      <c r="W37" s="78">
        <f>EingabeAngabe!Z45</f>
      </c>
      <c r="X37" s="78">
        <f>EingabeAngabe!AA45</f>
      </c>
      <c r="Y37" s="78">
        <f>EingabeAngabe!AB45</f>
      </c>
      <c r="Z37" s="78">
        <f>EingabeAngabe!AC45</f>
      </c>
      <c r="AA37" s="78">
        <f>EingabeAngabe!AD45</f>
      </c>
      <c r="AB37" s="78">
        <f>EingabeAngabe!AE45</f>
      </c>
      <c r="AC37" s="78">
        <f>EingabeAngabe!AF45</f>
      </c>
      <c r="AD37" s="78">
        <f>EingabeAngabe!AG45</f>
      </c>
      <c r="AE37" s="78">
        <f>EingabeAngabe!AH45</f>
      </c>
      <c r="AF37" s="78">
        <f>EingabeAngabe!AI45</f>
      </c>
      <c r="AG37" s="78">
        <f>EingabeAngabe!AJ45</f>
      </c>
    </row>
    <row r="38" spans="1:33" ht="15.75">
      <c r="A38" s="76" t="str">
        <f>EingabeAngabe!B46</f>
        <v>IT6</v>
      </c>
      <c r="B38" s="77">
        <f>IF(EingabeAngabe!C46="","",EingabeAngabe!C46)</f>
      </c>
      <c r="C38" s="78">
        <f>EingabeAngabe!F46</f>
        <v>2</v>
      </c>
      <c r="D38" s="78">
        <f>EingabeAngabe!G46</f>
      </c>
      <c r="E38" s="78">
        <f>EingabeAngabe!H46</f>
      </c>
      <c r="F38" s="78">
        <f>EingabeAngabe!I46</f>
      </c>
      <c r="G38" s="78">
        <f>EingabeAngabe!J46</f>
      </c>
      <c r="H38" s="78">
        <f>EingabeAngabe!K46</f>
      </c>
      <c r="I38" s="78">
        <f>EingabeAngabe!L46</f>
      </c>
      <c r="J38" s="78">
        <f>EingabeAngabe!M46</f>
      </c>
      <c r="K38" s="78">
        <f>EingabeAngabe!N46</f>
      </c>
      <c r="L38" s="78">
        <f>EingabeAngabe!O46</f>
      </c>
      <c r="M38" s="78">
        <f>EingabeAngabe!P46</f>
      </c>
      <c r="N38" s="78">
        <f>EingabeAngabe!Q46</f>
      </c>
      <c r="O38" s="78">
        <f>EingabeAngabe!R46</f>
      </c>
      <c r="P38" s="78">
        <f>EingabeAngabe!S46</f>
      </c>
      <c r="Q38" s="78">
        <f>EingabeAngabe!T46</f>
      </c>
      <c r="R38" s="78">
        <f>EingabeAngabe!U46</f>
      </c>
      <c r="S38" s="78">
        <f>EingabeAngabe!V46</f>
      </c>
      <c r="T38" s="78">
        <f>EingabeAngabe!W46</f>
      </c>
      <c r="U38" s="78">
        <f>EingabeAngabe!X46</f>
      </c>
      <c r="V38" s="78">
        <f>EingabeAngabe!Y46</f>
      </c>
      <c r="W38" s="78">
        <f>EingabeAngabe!Z46</f>
      </c>
      <c r="X38" s="78">
        <f>EingabeAngabe!AA46</f>
      </c>
      <c r="Y38" s="78">
        <f>EingabeAngabe!AB46</f>
      </c>
      <c r="Z38" s="78">
        <f>EingabeAngabe!AC46</f>
      </c>
      <c r="AA38" s="78">
        <f>EingabeAngabe!AD46</f>
      </c>
      <c r="AB38" s="78">
        <f>EingabeAngabe!AE46</f>
      </c>
      <c r="AC38" s="78">
        <f>EingabeAngabe!AF46</f>
      </c>
      <c r="AD38" s="78">
        <f>EingabeAngabe!AG46</f>
      </c>
      <c r="AE38" s="78">
        <f>EingabeAngabe!AH46</f>
      </c>
      <c r="AF38" s="78">
        <f>EingabeAngabe!AI46</f>
      </c>
      <c r="AG38" s="78">
        <f>EingabeAngabe!AJ46</f>
      </c>
    </row>
    <row r="39" spans="1:6" ht="15">
      <c r="A39" s="54"/>
      <c r="F39" s="54"/>
    </row>
    <row r="40" spans="1:6" ht="15">
      <c r="A40" s="54"/>
      <c r="F40" s="54"/>
    </row>
    <row r="41" spans="1:6" ht="15">
      <c r="A41" s="54"/>
      <c r="F41" s="54"/>
    </row>
    <row r="42" spans="1:6" ht="15">
      <c r="A42" s="54"/>
      <c r="F42" s="54"/>
    </row>
    <row r="43" spans="1:6" ht="15">
      <c r="A43" s="54"/>
      <c r="F43" s="54"/>
    </row>
    <row r="44" spans="1:6" ht="15">
      <c r="A44" s="54"/>
      <c r="F44" s="54"/>
    </row>
    <row r="45" spans="1:6" ht="15">
      <c r="A45" s="54"/>
      <c r="F45" s="54"/>
    </row>
    <row r="46" ht="15"/>
    <row r="47" ht="15"/>
    <row r="48" ht="15"/>
    <row r="49" ht="15"/>
    <row r="50" ht="15"/>
    <row r="51" ht="15"/>
    <row r="52" ht="15"/>
    <row r="53" ht="15"/>
    <row r="54" ht="15"/>
    <row r="55" ht="15"/>
    <row r="56" ht="15"/>
  </sheetData>
  <sheetProtection password="803D" sheet="1" objects="1" scenarios="1"/>
  <mergeCells count="2">
    <mergeCell ref="AI25:AJ25"/>
    <mergeCell ref="A32:B32"/>
  </mergeCells>
  <printOptions/>
  <pageMargins left="0.2362204724409449" right="0.2362204724409449" top="0.1968503937007874" bottom="0.1968503937007874" header="0.31496062992125984" footer="0.31496062992125984"/>
  <pageSetup fitToHeight="1" fitToWidth="1" horizontalDpi="600" verticalDpi="600" orientation="landscape" scale="52" r:id="rId1"/>
</worksheet>
</file>

<file path=xl/worksheets/sheet30.xml><?xml version="1.0" encoding="utf-8"?>
<worksheet xmlns="http://schemas.openxmlformats.org/spreadsheetml/2006/main" xmlns:r="http://schemas.openxmlformats.org/officeDocument/2006/relationships">
  <sheetPr codeName="Tabelle29">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SchuelernamenEingabe!B27</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EingabeAngabe!AF39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EingabeAngabe!AF40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EingabeAngabe!AF2</f>
      </c>
      <c r="N30" s="219"/>
    </row>
    <row r="31" spans="8:14" ht="30" thickBot="1" thickTop="1">
      <c r="H31" s="207" t="s">
        <v>12</v>
      </c>
      <c r="I31" s="208"/>
      <c r="J31" s="209"/>
      <c r="K31" s="210">
        <f>IF(EingabeAngabe!AF3=1,"Sehr gut",IF(EingabeAngabe!AF3=2,"Gut",IF(EingabeAngabe!AF3=3,"Befriedigend",IF(EingabeAngabe!AF3=4,"Genügend",IF(EingabeAngabe!AF3=5,"Nicht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31.xml><?xml version="1.0" encoding="utf-8"?>
<worksheet xmlns="http://schemas.openxmlformats.org/spreadsheetml/2006/main" xmlns:r="http://schemas.openxmlformats.org/officeDocument/2006/relationships">
  <sheetPr codeName="Tabelle30">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3.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SchuelernamenEingabe!B28</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EingabeAngabe!AG39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EingabeAngabe!AG40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EingabeAngabe!AG2</f>
      </c>
      <c r="N30" s="219"/>
    </row>
    <row r="31" spans="8:14" ht="30" thickBot="1" thickTop="1">
      <c r="H31" s="207" t="s">
        <v>12</v>
      </c>
      <c r="I31" s="208"/>
      <c r="J31" s="209"/>
      <c r="K31" s="210">
        <f>IF(EingabeAngabe!AG3=1,"Sehr gut",IF(EingabeAngabe!AG3=2,"Gut",IF(EingabeAngabe!AG3=3,"Befriedigend",IF(EingabeAngabe!AG3=4,"Genügend",IF(EingabeAngabe!AG3=5,"Nicht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32.xml><?xml version="1.0" encoding="utf-8"?>
<worksheet xmlns="http://schemas.openxmlformats.org/spreadsheetml/2006/main" xmlns:r="http://schemas.openxmlformats.org/officeDocument/2006/relationships">
  <sheetPr codeName="Tabelle31">
    <pageSetUpPr fitToPage="1"/>
  </sheetPr>
  <dimension ref="A1:N31"/>
  <sheetViews>
    <sheetView zoomScale="60" zoomScaleNormal="60" zoomScaleSheetLayoutView="66" zoomScalePageLayoutView="50" workbookViewId="0" topLeftCell="A1">
      <selection activeCell="N5" sqref="N5"/>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SchuelernamenEingabe!B29</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EingabeAngabe!AH39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EingabeAngabe!AH40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EingabeAngabe!AH2</f>
      </c>
      <c r="N30" s="219"/>
    </row>
    <row r="31" spans="8:14" ht="30" thickBot="1" thickTop="1">
      <c r="H31" s="207" t="s">
        <v>12</v>
      </c>
      <c r="I31" s="208"/>
      <c r="J31" s="209"/>
      <c r="K31" s="210">
        <f>IF(EingabeAngabe!AH3=1,"Sehr gut",IF(EingabeAngabe!AH3=2,"Gut",IF(EingabeAngabe!AH3=3,"Befriedigend",IF(EingabeAngabe!AH3=4,"Genügend",IF(EingabeAngabe!AH3=5,"Nicht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33.xml><?xml version="1.0" encoding="utf-8"?>
<worksheet xmlns="http://schemas.openxmlformats.org/spreadsheetml/2006/main" xmlns:r="http://schemas.openxmlformats.org/officeDocument/2006/relationships">
  <sheetPr codeName="Tabelle32">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281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SchuelernamenEingabe!B30</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EingabeAngabe!AI39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EingabeAngabe!AI40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EingabeAngabe!AI2</f>
      </c>
      <c r="N30" s="219"/>
    </row>
    <row r="31" spans="8:14" ht="30" thickBot="1" thickTop="1">
      <c r="H31" s="207" t="s">
        <v>12</v>
      </c>
      <c r="I31" s="208"/>
      <c r="J31" s="209"/>
      <c r="K31" s="210">
        <f>IF(EingabeAngabe!AI3=1,"Sehr gut",IF(EingabeAngabe!AI3=2,"Gut",IF(EingabeAngabe!AI3=3,"Befriedigend",IF(EingabeAngabe!AI3=4,"Genügend",IF(EingabeAngabe!AI3=5,"Nicht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34.xml><?xml version="1.0" encoding="utf-8"?>
<worksheet xmlns="http://schemas.openxmlformats.org/spreadsheetml/2006/main" xmlns:r="http://schemas.openxmlformats.org/officeDocument/2006/relationships">
  <sheetPr codeName="Tabelle33">
    <pageSetUpPr fitToPage="1"/>
  </sheetPr>
  <dimension ref="A1:N31"/>
  <sheetViews>
    <sheetView zoomScale="60" zoomScaleNormal="60" zoomScaleSheetLayoutView="66" zoomScalePageLayoutView="50" workbookViewId="0" topLeftCell="A1">
      <selection activeCell="H8" sqref="H8:N8"/>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003906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SchuelernamenEingabe!B31</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EingabeAngabe!AJ39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EingabeAngabe!AJ40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EingabeAngabe!AJ2</f>
      </c>
      <c r="N30" s="219"/>
    </row>
    <row r="31" spans="8:14" ht="30" thickBot="1" thickTop="1">
      <c r="H31" s="207" t="s">
        <v>12</v>
      </c>
      <c r="I31" s="208"/>
      <c r="J31" s="209"/>
      <c r="K31" s="210">
        <f>IF(EingabeAngabe!AJ3=1,"Sehr gut",IF(EingabeAngabe!AJ3=2,"Gut",IF(EingabeAngabe!AJ3=3,"Befriedigend",IF(EingabeAngabe!AJ3=4,"Genügend",IF(EingabeAngabe!AJ3=5,"Nicht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codeName="Tabelle34">
    <pageSetUpPr fitToPage="1"/>
  </sheetPr>
  <dimension ref="A2:AK45"/>
  <sheetViews>
    <sheetView view="pageBreakPreview" zoomScale="60" zoomScalePageLayoutView="0" workbookViewId="0" topLeftCell="A1">
      <selection activeCell="E3" sqref="E3"/>
    </sheetView>
  </sheetViews>
  <sheetFormatPr defaultColWidth="11.421875" defaultRowHeight="15"/>
  <cols>
    <col min="1" max="1" width="6.57421875" style="6" bestFit="1" customWidth="1"/>
    <col min="2" max="2" width="71.140625" style="6" customWidth="1"/>
    <col min="3" max="6" width="4.421875" style="5" customWidth="1"/>
    <col min="7" max="33" width="4.421875" style="0" customWidth="1"/>
    <col min="34" max="34" width="15.57421875" style="0" bestFit="1" customWidth="1"/>
    <col min="35" max="35" width="6.57421875" style="0" bestFit="1" customWidth="1"/>
    <col min="37" max="37" width="7.00390625" style="0" customWidth="1"/>
  </cols>
  <sheetData>
    <row r="2" spans="1:33" s="1" customFormat="1" ht="246.75" customHeight="1">
      <c r="A2" s="71"/>
      <c r="B2" s="71" t="str">
        <f>EingabeAngabe!B1</f>
        <v>Phrase</v>
      </c>
      <c r="C2" s="72"/>
      <c r="D2" s="92">
        <f>EingabeAngabe!G1</f>
      </c>
      <c r="E2" s="92">
        <f>EingabeAngabe!H1</f>
      </c>
      <c r="F2" s="92">
        <f>EingabeAngabe!I1</f>
      </c>
      <c r="G2" s="92">
        <f>EingabeAngabe!J1</f>
      </c>
      <c r="H2" s="92">
        <f>EingabeAngabe!K1</f>
      </c>
      <c r="I2" s="92">
        <f>EingabeAngabe!L1</f>
      </c>
      <c r="J2" s="92">
        <f>EingabeAngabe!M1</f>
      </c>
      <c r="K2" s="92">
        <f>EingabeAngabe!N1</f>
      </c>
      <c r="L2" s="92">
        <f>EingabeAngabe!O1</f>
      </c>
      <c r="M2" s="92">
        <f>EingabeAngabe!P1</f>
      </c>
      <c r="N2" s="92">
        <f>EingabeAngabe!Q1</f>
      </c>
      <c r="O2" s="92">
        <f>EingabeAngabe!R1</f>
      </c>
      <c r="P2" s="92">
        <f>EingabeAngabe!S1</f>
      </c>
      <c r="Q2" s="92">
        <f>EingabeAngabe!T1</f>
      </c>
      <c r="R2" s="92">
        <f>EingabeAngabe!U1</f>
      </c>
      <c r="S2" s="92">
        <f>EingabeAngabe!V1</f>
      </c>
      <c r="T2" s="92">
        <f>EingabeAngabe!W1</f>
      </c>
      <c r="U2" s="92">
        <f>EingabeAngabe!X1</f>
      </c>
      <c r="V2" s="92">
        <f>EingabeAngabe!Y1</f>
      </c>
      <c r="W2" s="92">
        <f>EingabeAngabe!Z1</f>
      </c>
      <c r="X2" s="92">
        <f>EingabeAngabe!AA1</f>
      </c>
      <c r="Y2" s="92">
        <f>EingabeAngabe!AB1</f>
      </c>
      <c r="Z2" s="92">
        <f>EingabeAngabe!AC1</f>
      </c>
      <c r="AA2" s="92">
        <f>EingabeAngabe!AD1</f>
      </c>
      <c r="AB2" s="92">
        <f>EingabeAngabe!AE1</f>
      </c>
      <c r="AC2" s="92">
        <f>EingabeAngabe!AF1</f>
      </c>
      <c r="AD2" s="92">
        <f>EingabeAngabe!AG1</f>
      </c>
      <c r="AE2" s="92">
        <f>EingabeAngabe!AH1</f>
      </c>
      <c r="AF2" s="92">
        <f>EingabeAngabe!AI1</f>
      </c>
      <c r="AG2" s="92">
        <f>EingabeAngabe!AJ1</f>
      </c>
    </row>
    <row r="3" spans="1:33" ht="16.5" customHeight="1">
      <c r="A3" s="136"/>
      <c r="B3" s="91" t="str">
        <f>EingabeAngabe!C2</f>
        <v>GESAMT</v>
      </c>
      <c r="C3" s="78">
        <f>EingabeAngabe!F2</f>
        <v>40</v>
      </c>
      <c r="D3" s="78">
        <f>EingabeAngabe!G2</f>
      </c>
      <c r="E3" s="78">
        <f>EingabeAngabe!H2</f>
      </c>
      <c r="F3" s="78">
        <f>EingabeAngabe!I2</f>
      </c>
      <c r="G3" s="78">
        <f>EingabeAngabe!J2</f>
      </c>
      <c r="H3" s="78">
        <f>EingabeAngabe!K2</f>
      </c>
      <c r="I3" s="78">
        <f>EingabeAngabe!L2</f>
      </c>
      <c r="J3" s="78">
        <f>EingabeAngabe!M2</f>
      </c>
      <c r="K3" s="78">
        <f>EingabeAngabe!N2</f>
      </c>
      <c r="L3" s="78">
        <f>EingabeAngabe!O2</f>
      </c>
      <c r="M3" s="78">
        <f>EingabeAngabe!P2</f>
      </c>
      <c r="N3" s="78">
        <f>EingabeAngabe!Q2</f>
      </c>
      <c r="O3" s="78">
        <f>EingabeAngabe!R2</f>
      </c>
      <c r="P3" s="78">
        <f>EingabeAngabe!S2</f>
      </c>
      <c r="Q3" s="78">
        <f>EingabeAngabe!T2</f>
      </c>
      <c r="R3" s="78">
        <f>EingabeAngabe!U2</f>
      </c>
      <c r="S3" s="78">
        <f>EingabeAngabe!V2</f>
      </c>
      <c r="T3" s="78">
        <f>EingabeAngabe!W2</f>
      </c>
      <c r="U3" s="78">
        <f>EingabeAngabe!X2</f>
      </c>
      <c r="V3" s="78">
        <f>EingabeAngabe!Y2</f>
      </c>
      <c r="W3" s="78">
        <f>EingabeAngabe!Z2</f>
      </c>
      <c r="X3" s="78">
        <f>EingabeAngabe!AA2</f>
      </c>
      <c r="Y3" s="78">
        <f>EingabeAngabe!AB2</f>
      </c>
      <c r="Z3" s="78">
        <f>EingabeAngabe!AC2</f>
      </c>
      <c r="AA3" s="78">
        <f>EingabeAngabe!AD2</f>
      </c>
      <c r="AB3" s="78">
        <f>EingabeAngabe!AE2</f>
      </c>
      <c r="AC3" s="78">
        <f>EingabeAngabe!AF2</f>
      </c>
      <c r="AD3" s="78">
        <f>EingabeAngabe!AG2</f>
      </c>
      <c r="AE3" s="78">
        <f>EingabeAngabe!AH2</f>
      </c>
      <c r="AF3" s="78">
        <f>EingabeAngabe!AI2</f>
      </c>
      <c r="AG3" s="78">
        <f>EingabeAngabe!AJ2</f>
      </c>
    </row>
    <row r="4" spans="1:33" ht="15.75">
      <c r="A4" s="136"/>
      <c r="B4" s="91" t="str">
        <f>EingabeAngabe!C3</f>
        <v>NOTE</v>
      </c>
      <c r="C4" s="78"/>
      <c r="D4" s="78">
        <f>EingabeAngabe!G3</f>
      </c>
      <c r="E4" s="78">
        <f>EingabeAngabe!H3</f>
      </c>
      <c r="F4" s="78">
        <f>EingabeAngabe!I3</f>
      </c>
      <c r="G4" s="78">
        <f>EingabeAngabe!J3</f>
      </c>
      <c r="H4" s="78">
        <f>EingabeAngabe!K3</f>
      </c>
      <c r="I4" s="78">
        <f>EingabeAngabe!L3</f>
      </c>
      <c r="J4" s="78">
        <f>EingabeAngabe!M3</f>
      </c>
      <c r="K4" s="78">
        <f>EingabeAngabe!N3</f>
      </c>
      <c r="L4" s="78">
        <f>EingabeAngabe!O3</f>
      </c>
      <c r="M4" s="78">
        <f>EingabeAngabe!P3</f>
      </c>
      <c r="N4" s="78">
        <f>EingabeAngabe!Q3</f>
      </c>
      <c r="O4" s="78">
        <f>EingabeAngabe!R3</f>
      </c>
      <c r="P4" s="78">
        <f>EingabeAngabe!S3</f>
      </c>
      <c r="Q4" s="78">
        <f>EingabeAngabe!T3</f>
      </c>
      <c r="R4" s="78">
        <f>EingabeAngabe!U3</f>
      </c>
      <c r="S4" s="78">
        <f>EingabeAngabe!V3</f>
      </c>
      <c r="T4" s="78">
        <f>EingabeAngabe!W3</f>
      </c>
      <c r="U4" s="78">
        <f>EingabeAngabe!X3</f>
      </c>
      <c r="V4" s="78">
        <f>EingabeAngabe!Y3</f>
      </c>
      <c r="W4" s="78">
        <f>EingabeAngabe!Z3</f>
      </c>
      <c r="X4" s="78">
        <f>EingabeAngabe!AA3</f>
      </c>
      <c r="Y4" s="78">
        <f>EingabeAngabe!AB3</f>
      </c>
      <c r="Z4" s="78">
        <f>EingabeAngabe!AC3</f>
      </c>
      <c r="AA4" s="78">
        <f>EingabeAngabe!AD3</f>
      </c>
      <c r="AB4" s="78">
        <f>EingabeAngabe!AE3</f>
      </c>
      <c r="AC4" s="78">
        <f>EingabeAngabe!AF3</f>
      </c>
      <c r="AD4" s="78">
        <f>EingabeAngabe!AG3</f>
      </c>
      <c r="AE4" s="78">
        <f>EingabeAngabe!AH3</f>
      </c>
      <c r="AF4" s="78">
        <f>EingabeAngabe!AI3</f>
      </c>
      <c r="AG4" s="78">
        <f>EingabeAngabe!AJ3</f>
      </c>
    </row>
    <row r="5" spans="1:33" ht="15.75">
      <c r="A5" s="73">
        <f>EingabeAngabe!B5</f>
        <v>0</v>
      </c>
      <c r="B5" s="74" t="str">
        <f>EingabeAngabe!C5</f>
        <v>TEXTSINN</v>
      </c>
      <c r="C5" s="75">
        <f>EingabeAngabe!F5</f>
        <v>8</v>
      </c>
      <c r="D5" s="75">
        <f>EingabeAngabe!G5</f>
      </c>
      <c r="E5" s="75">
        <f>EingabeAngabe!H5</f>
      </c>
      <c r="F5" s="75">
        <f>EingabeAngabe!I5</f>
      </c>
      <c r="G5" s="75">
        <f>EingabeAngabe!J5</f>
      </c>
      <c r="H5" s="75">
        <f>EingabeAngabe!K5</f>
      </c>
      <c r="I5" s="75">
        <f>EingabeAngabe!L5</f>
      </c>
      <c r="J5" s="75">
        <f>EingabeAngabe!M5</f>
      </c>
      <c r="K5" s="75">
        <f>EingabeAngabe!N5</f>
      </c>
      <c r="L5" s="75">
        <f>EingabeAngabe!O5</f>
      </c>
      <c r="M5" s="75">
        <f>EingabeAngabe!P5</f>
      </c>
      <c r="N5" s="75">
        <f>EingabeAngabe!Q5</f>
      </c>
      <c r="O5" s="75">
        <f>EingabeAngabe!R5</f>
      </c>
      <c r="P5" s="75">
        <f>EingabeAngabe!S5</f>
      </c>
      <c r="Q5" s="75">
        <f>EingabeAngabe!T5</f>
      </c>
      <c r="R5" s="75">
        <f>EingabeAngabe!U5</f>
      </c>
      <c r="S5" s="75">
        <f>EingabeAngabe!V5</f>
      </c>
      <c r="T5" s="75">
        <f>EingabeAngabe!W5</f>
      </c>
      <c r="U5" s="75">
        <f>EingabeAngabe!X5</f>
      </c>
      <c r="V5" s="75">
        <f>EingabeAngabe!Y5</f>
      </c>
      <c r="W5" s="75">
        <f>EingabeAngabe!Z5</f>
      </c>
      <c r="X5" s="75">
        <f>EingabeAngabe!AA5</f>
      </c>
      <c r="Y5" s="75">
        <f>EingabeAngabe!AB5</f>
      </c>
      <c r="Z5" s="75">
        <f>EingabeAngabe!AC5</f>
      </c>
      <c r="AA5" s="75">
        <f>EingabeAngabe!AD5</f>
      </c>
      <c r="AB5" s="75">
        <f>EingabeAngabe!AE5</f>
      </c>
      <c r="AC5" s="75">
        <f>EingabeAngabe!AF5</f>
      </c>
      <c r="AD5" s="75">
        <f>EingabeAngabe!AG5</f>
      </c>
      <c r="AE5" s="75">
        <f>EingabeAngabe!AH5</f>
      </c>
      <c r="AF5" s="75">
        <f>EingabeAngabe!AI5</f>
      </c>
      <c r="AG5" s="75">
        <f>EingabeAngabe!AJ5</f>
      </c>
    </row>
    <row r="6" spans="1:33" ht="15.75">
      <c r="A6" s="76" t="str">
        <f>EingabeAngabe!B6</f>
        <v>SE1</v>
      </c>
      <c r="B6" s="104">
        <f>IF(EingabeAngabe!C6="","",EingabeAngabe!C6)</f>
      </c>
      <c r="C6" s="78">
        <f>EingabeAngabe!F6</f>
        <v>1</v>
      </c>
      <c r="D6" s="78">
        <f>EingabeAngabe!G6</f>
      </c>
      <c r="E6" s="78">
        <f>EingabeAngabe!H6</f>
      </c>
      <c r="F6" s="78">
        <f>EingabeAngabe!I6</f>
      </c>
      <c r="G6" s="78">
        <f>EingabeAngabe!J6</f>
      </c>
      <c r="H6" s="78">
        <f>EingabeAngabe!K6</f>
      </c>
      <c r="I6" s="78">
        <f>EingabeAngabe!L6</f>
      </c>
      <c r="J6" s="78">
        <f>EingabeAngabe!M6</f>
      </c>
      <c r="K6" s="78">
        <f>EingabeAngabe!N6</f>
      </c>
      <c r="L6" s="78">
        <f>EingabeAngabe!O6</f>
      </c>
      <c r="M6" s="78">
        <f>EingabeAngabe!P6</f>
      </c>
      <c r="N6" s="78">
        <f>EingabeAngabe!Q6</f>
      </c>
      <c r="O6" s="78">
        <f>EingabeAngabe!R6</f>
      </c>
      <c r="P6" s="78">
        <f>EingabeAngabe!S6</f>
      </c>
      <c r="Q6" s="78">
        <f>EingabeAngabe!T6</f>
      </c>
      <c r="R6" s="78">
        <f>EingabeAngabe!U6</f>
      </c>
      <c r="S6" s="78">
        <f>EingabeAngabe!V6</f>
      </c>
      <c r="T6" s="78">
        <f>EingabeAngabe!W6</f>
      </c>
      <c r="U6" s="78">
        <f>EingabeAngabe!X6</f>
      </c>
      <c r="V6" s="78">
        <f>EingabeAngabe!Y6</f>
      </c>
      <c r="W6" s="78">
        <f>EingabeAngabe!Z6</f>
      </c>
      <c r="X6" s="78">
        <f>EingabeAngabe!AA6</f>
      </c>
      <c r="Y6" s="78">
        <f>EingabeAngabe!AB6</f>
      </c>
      <c r="Z6" s="78">
        <f>EingabeAngabe!AC6</f>
      </c>
      <c r="AA6" s="78">
        <f>EingabeAngabe!AD6</f>
      </c>
      <c r="AB6" s="78">
        <f>EingabeAngabe!AE6</f>
      </c>
      <c r="AC6" s="78">
        <f>EingabeAngabe!AF6</f>
      </c>
      <c r="AD6" s="78">
        <f>EingabeAngabe!AG6</f>
      </c>
      <c r="AE6" s="78">
        <f>EingabeAngabe!AH6</f>
      </c>
      <c r="AF6" s="78">
        <f>EingabeAngabe!AI6</f>
      </c>
      <c r="AG6" s="78">
        <f>EingabeAngabe!AJ6</f>
      </c>
    </row>
    <row r="7" spans="1:33" ht="15.75">
      <c r="A7" s="76" t="str">
        <f>EingabeAngabe!B8</f>
        <v>SE2</v>
      </c>
      <c r="B7" s="77">
        <f>IF(EingabeAngabe!C8="","",EingabeAngabe!C8)</f>
      </c>
      <c r="C7" s="78">
        <f>EingabeAngabe!F8</f>
        <v>1</v>
      </c>
      <c r="D7" s="78">
        <f>EingabeAngabe!G8</f>
      </c>
      <c r="E7" s="78">
        <f>EingabeAngabe!H8</f>
      </c>
      <c r="F7" s="78">
        <f>EingabeAngabe!I8</f>
      </c>
      <c r="G7" s="78">
        <f>EingabeAngabe!J8</f>
      </c>
      <c r="H7" s="78">
        <f>EingabeAngabe!K8</f>
      </c>
      <c r="I7" s="78">
        <f>EingabeAngabe!L8</f>
      </c>
      <c r="J7" s="78">
        <f>EingabeAngabe!M8</f>
      </c>
      <c r="K7" s="78">
        <f>EingabeAngabe!N8</f>
      </c>
      <c r="L7" s="78">
        <f>EingabeAngabe!O8</f>
      </c>
      <c r="M7" s="78">
        <f>EingabeAngabe!P8</f>
      </c>
      <c r="N7" s="78">
        <f>EingabeAngabe!Q8</f>
      </c>
      <c r="O7" s="78">
        <f>EingabeAngabe!R8</f>
      </c>
      <c r="P7" s="78">
        <f>EingabeAngabe!S8</f>
      </c>
      <c r="Q7" s="78">
        <f>EingabeAngabe!T8</f>
      </c>
      <c r="R7" s="78">
        <f>EingabeAngabe!U8</f>
      </c>
      <c r="S7" s="78">
        <f>EingabeAngabe!V8</f>
      </c>
      <c r="T7" s="78">
        <f>EingabeAngabe!W8</f>
      </c>
      <c r="U7" s="78">
        <f>EingabeAngabe!X8</f>
      </c>
      <c r="V7" s="78">
        <f>EingabeAngabe!Y8</f>
      </c>
      <c r="W7" s="78">
        <f>EingabeAngabe!Z8</f>
      </c>
      <c r="X7" s="78">
        <f>EingabeAngabe!AA8</f>
      </c>
      <c r="Y7" s="78">
        <f>EingabeAngabe!AB8</f>
      </c>
      <c r="Z7" s="78">
        <f>EingabeAngabe!AC8</f>
      </c>
      <c r="AA7" s="78">
        <f>EingabeAngabe!AD8</f>
      </c>
      <c r="AB7" s="78">
        <f>EingabeAngabe!AE8</f>
      </c>
      <c r="AC7" s="78">
        <f>EingabeAngabe!AF8</f>
      </c>
      <c r="AD7" s="78">
        <f>EingabeAngabe!AG8</f>
      </c>
      <c r="AE7" s="78">
        <f>EingabeAngabe!AH8</f>
      </c>
      <c r="AF7" s="78">
        <f>EingabeAngabe!AI8</f>
      </c>
      <c r="AG7" s="78">
        <f>EingabeAngabe!AJ8</f>
      </c>
    </row>
    <row r="8" spans="1:33" ht="15.75">
      <c r="A8" s="76" t="str">
        <f>EingabeAngabe!B10</f>
        <v>SE3</v>
      </c>
      <c r="B8" s="77">
        <f>IF(EingabeAngabe!C10="","",EingabeAngabe!C10)</f>
      </c>
      <c r="C8" s="78">
        <f>EingabeAngabe!F10</f>
        <v>1</v>
      </c>
      <c r="D8" s="78">
        <f>EingabeAngabe!G10</f>
      </c>
      <c r="E8" s="78">
        <f>EingabeAngabe!H10</f>
      </c>
      <c r="F8" s="78">
        <f>EingabeAngabe!I10</f>
      </c>
      <c r="G8" s="78">
        <f>EingabeAngabe!J10</f>
      </c>
      <c r="H8" s="78">
        <f>EingabeAngabe!K10</f>
      </c>
      <c r="I8" s="78">
        <f>EingabeAngabe!L10</f>
      </c>
      <c r="J8" s="78">
        <f>EingabeAngabe!M10</f>
      </c>
      <c r="K8" s="78">
        <f>EingabeAngabe!N10</f>
      </c>
      <c r="L8" s="78">
        <f>EingabeAngabe!O10</f>
      </c>
      <c r="M8" s="78">
        <f>EingabeAngabe!P10</f>
      </c>
      <c r="N8" s="78">
        <f>EingabeAngabe!Q10</f>
      </c>
      <c r="O8" s="78">
        <f>EingabeAngabe!R10</f>
      </c>
      <c r="P8" s="78">
        <f>EingabeAngabe!S10</f>
      </c>
      <c r="Q8" s="78">
        <f>EingabeAngabe!T10</f>
      </c>
      <c r="R8" s="78">
        <f>EingabeAngabe!U10</f>
      </c>
      <c r="S8" s="78">
        <f>EingabeAngabe!V10</f>
      </c>
      <c r="T8" s="78">
        <f>EingabeAngabe!W10</f>
      </c>
      <c r="U8" s="78">
        <f>EingabeAngabe!X10</f>
      </c>
      <c r="V8" s="78">
        <f>EingabeAngabe!Y10</f>
      </c>
      <c r="W8" s="78">
        <f>EingabeAngabe!Z10</f>
      </c>
      <c r="X8" s="78">
        <f>EingabeAngabe!AA10</f>
      </c>
      <c r="Y8" s="78">
        <f>EingabeAngabe!AB10</f>
      </c>
      <c r="Z8" s="78">
        <f>EingabeAngabe!AC10</f>
      </c>
      <c r="AA8" s="78">
        <f>EingabeAngabe!AD10</f>
      </c>
      <c r="AB8" s="78">
        <f>EingabeAngabe!AE10</f>
      </c>
      <c r="AC8" s="78">
        <f>EingabeAngabe!AF10</f>
      </c>
      <c r="AD8" s="78">
        <f>EingabeAngabe!AG10</f>
      </c>
      <c r="AE8" s="78">
        <f>EingabeAngabe!AH10</f>
      </c>
      <c r="AF8" s="78">
        <f>EingabeAngabe!AI10</f>
      </c>
      <c r="AG8" s="78">
        <f>EingabeAngabe!AJ10</f>
      </c>
    </row>
    <row r="9" spans="1:33" ht="15.75">
      <c r="A9" s="76" t="str">
        <f>EingabeAngabe!B12</f>
        <v>SE4</v>
      </c>
      <c r="B9" s="77">
        <f>IF(EingabeAngabe!C12="","",EingabeAngabe!C12)</f>
      </c>
      <c r="C9" s="78">
        <f>EingabeAngabe!F12</f>
        <v>1</v>
      </c>
      <c r="D9" s="78">
        <f>EingabeAngabe!G12</f>
      </c>
      <c r="E9" s="78">
        <f>EingabeAngabe!H12</f>
      </c>
      <c r="F9" s="78">
        <f>EingabeAngabe!I12</f>
      </c>
      <c r="G9" s="78">
        <f>EingabeAngabe!J12</f>
      </c>
      <c r="H9" s="78">
        <f>EingabeAngabe!K12</f>
      </c>
      <c r="I9" s="78">
        <f>EingabeAngabe!L12</f>
      </c>
      <c r="J9" s="78">
        <f>EingabeAngabe!M12</f>
      </c>
      <c r="K9" s="78">
        <f>EingabeAngabe!N12</f>
      </c>
      <c r="L9" s="78">
        <f>EingabeAngabe!O12</f>
      </c>
      <c r="M9" s="78">
        <f>EingabeAngabe!P12</f>
      </c>
      <c r="N9" s="78">
        <f>EingabeAngabe!Q12</f>
      </c>
      <c r="O9" s="78">
        <f>EingabeAngabe!R12</f>
      </c>
      <c r="P9" s="78">
        <f>EingabeAngabe!S12</f>
      </c>
      <c r="Q9" s="78">
        <f>EingabeAngabe!T12</f>
      </c>
      <c r="R9" s="78">
        <f>EingabeAngabe!U12</f>
      </c>
      <c r="S9" s="78">
        <f>EingabeAngabe!V12</f>
      </c>
      <c r="T9" s="78">
        <f>EingabeAngabe!W12</f>
      </c>
      <c r="U9" s="78">
        <f>EingabeAngabe!X12</f>
      </c>
      <c r="V9" s="78">
        <f>EingabeAngabe!Y12</f>
      </c>
      <c r="W9" s="78">
        <f>EingabeAngabe!Z12</f>
      </c>
      <c r="X9" s="78">
        <f>EingabeAngabe!AA12</f>
      </c>
      <c r="Y9" s="78">
        <f>EingabeAngabe!AB12</f>
      </c>
      <c r="Z9" s="78">
        <f>EingabeAngabe!AC12</f>
      </c>
      <c r="AA9" s="78">
        <f>EingabeAngabe!AD12</f>
      </c>
      <c r="AB9" s="78">
        <f>EingabeAngabe!AE12</f>
      </c>
      <c r="AC9" s="78">
        <f>EingabeAngabe!AF12</f>
      </c>
      <c r="AD9" s="78">
        <f>EingabeAngabe!AG12</f>
      </c>
      <c r="AE9" s="78">
        <f>EingabeAngabe!AH12</f>
      </c>
      <c r="AF9" s="78">
        <f>EingabeAngabe!AI12</f>
      </c>
      <c r="AG9" s="78">
        <f>EingabeAngabe!AJ12</f>
      </c>
    </row>
    <row r="10" spans="1:33" ht="15.75">
      <c r="A10" s="76" t="str">
        <f>EingabeAngabe!B14</f>
        <v>SE5</v>
      </c>
      <c r="B10" s="77">
        <f>IF(EingabeAngabe!C14="","",EingabeAngabe!C14)</f>
      </c>
      <c r="C10" s="78">
        <f>EingabeAngabe!F14</f>
        <v>1</v>
      </c>
      <c r="D10" s="78">
        <f>EingabeAngabe!G14</f>
      </c>
      <c r="E10" s="78">
        <f>EingabeAngabe!H14</f>
      </c>
      <c r="F10" s="78">
        <f>EingabeAngabe!I14</f>
      </c>
      <c r="G10" s="78">
        <f>EingabeAngabe!J14</f>
      </c>
      <c r="H10" s="78">
        <f>EingabeAngabe!K14</f>
      </c>
      <c r="I10" s="78">
        <f>EingabeAngabe!L14</f>
      </c>
      <c r="J10" s="78">
        <f>EingabeAngabe!M14</f>
      </c>
      <c r="K10" s="78">
        <f>EingabeAngabe!N14</f>
      </c>
      <c r="L10" s="78">
        <f>EingabeAngabe!O14</f>
      </c>
      <c r="M10" s="78">
        <f>EingabeAngabe!P14</f>
      </c>
      <c r="N10" s="78">
        <f>EingabeAngabe!Q14</f>
      </c>
      <c r="O10" s="78">
        <f>EingabeAngabe!R14</f>
      </c>
      <c r="P10" s="78">
        <f>EingabeAngabe!S14</f>
      </c>
      <c r="Q10" s="78">
        <f>EingabeAngabe!T14</f>
      </c>
      <c r="R10" s="78">
        <f>EingabeAngabe!U14</f>
      </c>
      <c r="S10" s="78">
        <f>EingabeAngabe!V14</f>
      </c>
      <c r="T10" s="78">
        <f>EingabeAngabe!W14</f>
      </c>
      <c r="U10" s="78">
        <f>EingabeAngabe!X14</f>
      </c>
      <c r="V10" s="78">
        <f>EingabeAngabe!Y14</f>
      </c>
      <c r="W10" s="78">
        <f>EingabeAngabe!Z14</f>
      </c>
      <c r="X10" s="78">
        <f>EingabeAngabe!AA14</f>
      </c>
      <c r="Y10" s="78">
        <f>EingabeAngabe!AB14</f>
      </c>
      <c r="Z10" s="78">
        <f>EingabeAngabe!AC14</f>
      </c>
      <c r="AA10" s="78">
        <f>EingabeAngabe!AD14</f>
      </c>
      <c r="AB10" s="78">
        <f>EingabeAngabe!AE14</f>
      </c>
      <c r="AC10" s="78">
        <f>EingabeAngabe!AF14</f>
      </c>
      <c r="AD10" s="78">
        <f>EingabeAngabe!AG14</f>
      </c>
      <c r="AE10" s="78">
        <f>EingabeAngabe!AH14</f>
      </c>
      <c r="AF10" s="78">
        <f>EingabeAngabe!AI14</f>
      </c>
      <c r="AG10" s="78">
        <f>EingabeAngabe!AJ14</f>
      </c>
    </row>
    <row r="11" spans="1:33" ht="15.75">
      <c r="A11" s="76" t="str">
        <f>EingabeAngabe!B16</f>
        <v>SE6</v>
      </c>
      <c r="B11" s="77">
        <f>IF(EingabeAngabe!C16="","",EingabeAngabe!C16)</f>
      </c>
      <c r="C11" s="78">
        <f>EingabeAngabe!F16</f>
        <v>1</v>
      </c>
      <c r="D11" s="78">
        <f>EingabeAngabe!G16</f>
      </c>
      <c r="E11" s="78">
        <f>EingabeAngabe!H16</f>
      </c>
      <c r="F11" s="78">
        <f>EingabeAngabe!I16</f>
      </c>
      <c r="G11" s="78">
        <f>EingabeAngabe!J16</f>
      </c>
      <c r="H11" s="78">
        <f>EingabeAngabe!K16</f>
      </c>
      <c r="I11" s="78">
        <f>EingabeAngabe!L16</f>
      </c>
      <c r="J11" s="78">
        <f>EingabeAngabe!M16</f>
      </c>
      <c r="K11" s="78">
        <f>EingabeAngabe!N16</f>
      </c>
      <c r="L11" s="78">
        <f>EingabeAngabe!O16</f>
      </c>
      <c r="M11" s="78">
        <f>EingabeAngabe!P16</f>
      </c>
      <c r="N11" s="78">
        <f>EingabeAngabe!Q16</f>
      </c>
      <c r="O11" s="78">
        <f>EingabeAngabe!R16</f>
      </c>
      <c r="P11" s="78">
        <f>EingabeAngabe!S16</f>
      </c>
      <c r="Q11" s="78">
        <f>EingabeAngabe!T16</f>
      </c>
      <c r="R11" s="78">
        <f>EingabeAngabe!U16</f>
      </c>
      <c r="S11" s="78">
        <f>EingabeAngabe!V16</f>
      </c>
      <c r="T11" s="78">
        <f>EingabeAngabe!W16</f>
      </c>
      <c r="U11" s="78">
        <f>EingabeAngabe!X16</f>
      </c>
      <c r="V11" s="78">
        <f>EingabeAngabe!Y16</f>
      </c>
      <c r="W11" s="78">
        <f>EingabeAngabe!Z16</f>
      </c>
      <c r="X11" s="78">
        <f>EingabeAngabe!AA16</f>
      </c>
      <c r="Y11" s="78">
        <f>EingabeAngabe!AB16</f>
      </c>
      <c r="Z11" s="78">
        <f>EingabeAngabe!AC16</f>
      </c>
      <c r="AA11" s="78">
        <f>EingabeAngabe!AD16</f>
      </c>
      <c r="AB11" s="78">
        <f>EingabeAngabe!AE16</f>
      </c>
      <c r="AC11" s="78">
        <f>EingabeAngabe!AF16</f>
      </c>
      <c r="AD11" s="78">
        <f>EingabeAngabe!AG16</f>
      </c>
      <c r="AE11" s="78">
        <f>EingabeAngabe!AH16</f>
      </c>
      <c r="AF11" s="78">
        <f>EingabeAngabe!AI16</f>
      </c>
      <c r="AG11" s="78">
        <f>EingabeAngabe!AJ16</f>
      </c>
    </row>
    <row r="12" spans="1:33" ht="15.75">
      <c r="A12" s="76" t="str">
        <f>EingabeAngabe!B18</f>
        <v>SE7</v>
      </c>
      <c r="B12" s="77">
        <f>IF(EingabeAngabe!C18="","",EingabeAngabe!C18)</f>
      </c>
      <c r="C12" s="78">
        <f>EingabeAngabe!F18</f>
        <v>1</v>
      </c>
      <c r="D12" s="78">
        <f>EingabeAngabe!G18</f>
      </c>
      <c r="E12" s="78">
        <f>EingabeAngabe!H18</f>
      </c>
      <c r="F12" s="78">
        <f>EingabeAngabe!I18</f>
      </c>
      <c r="G12" s="78">
        <f>EingabeAngabe!J18</f>
      </c>
      <c r="H12" s="78">
        <f>EingabeAngabe!K18</f>
      </c>
      <c r="I12" s="78">
        <f>EingabeAngabe!L18</f>
      </c>
      <c r="J12" s="78">
        <f>EingabeAngabe!M18</f>
      </c>
      <c r="K12" s="78">
        <f>EingabeAngabe!N18</f>
      </c>
      <c r="L12" s="78">
        <f>EingabeAngabe!O18</f>
      </c>
      <c r="M12" s="78">
        <f>EingabeAngabe!P18</f>
      </c>
      <c r="N12" s="78">
        <f>EingabeAngabe!Q18</f>
      </c>
      <c r="O12" s="78">
        <f>EingabeAngabe!R18</f>
      </c>
      <c r="P12" s="78">
        <f>EingabeAngabe!S18</f>
      </c>
      <c r="Q12" s="78">
        <f>EingabeAngabe!T18</f>
      </c>
      <c r="R12" s="78">
        <f>EingabeAngabe!U18</f>
      </c>
      <c r="S12" s="78">
        <f>EingabeAngabe!V18</f>
      </c>
      <c r="T12" s="78">
        <f>EingabeAngabe!W18</f>
      </c>
      <c r="U12" s="78">
        <f>EingabeAngabe!X18</f>
      </c>
      <c r="V12" s="78">
        <f>EingabeAngabe!Y18</f>
      </c>
      <c r="W12" s="78">
        <f>EingabeAngabe!Z18</f>
      </c>
      <c r="X12" s="78">
        <f>EingabeAngabe!AA18</f>
      </c>
      <c r="Y12" s="78">
        <f>EingabeAngabe!AB18</f>
      </c>
      <c r="Z12" s="78">
        <f>EingabeAngabe!AC18</f>
      </c>
      <c r="AA12" s="78">
        <f>EingabeAngabe!AD18</f>
      </c>
      <c r="AB12" s="78">
        <f>EingabeAngabe!AE18</f>
      </c>
      <c r="AC12" s="78">
        <f>EingabeAngabe!AF18</f>
      </c>
      <c r="AD12" s="78">
        <f>EingabeAngabe!AG18</f>
      </c>
      <c r="AE12" s="78">
        <f>EingabeAngabe!AH18</f>
      </c>
      <c r="AF12" s="78">
        <f>EingabeAngabe!AI18</f>
      </c>
      <c r="AG12" s="78">
        <f>EingabeAngabe!AJ18</f>
      </c>
    </row>
    <row r="13" spans="1:33" ht="15.75">
      <c r="A13" s="76" t="str">
        <f>EingabeAngabe!B20</f>
        <v>SE8</v>
      </c>
      <c r="B13" s="77">
        <f>IF(EingabeAngabe!C20="","",EingabeAngabe!C20)</f>
      </c>
      <c r="C13" s="78">
        <f>EingabeAngabe!F20</f>
        <v>1</v>
      </c>
      <c r="D13" s="78">
        <f>EingabeAngabe!G20</f>
      </c>
      <c r="E13" s="78">
        <f>EingabeAngabe!H20</f>
      </c>
      <c r="F13" s="78">
        <f>EingabeAngabe!I20</f>
      </c>
      <c r="G13" s="78">
        <f>EingabeAngabe!J20</f>
      </c>
      <c r="H13" s="78">
        <f>EingabeAngabe!K20</f>
      </c>
      <c r="I13" s="78">
        <f>EingabeAngabe!L20</f>
      </c>
      <c r="J13" s="78">
        <f>EingabeAngabe!M20</f>
      </c>
      <c r="K13" s="78">
        <f>EingabeAngabe!N20</f>
      </c>
      <c r="L13" s="78">
        <f>EingabeAngabe!O20</f>
      </c>
      <c r="M13" s="78">
        <f>EingabeAngabe!P20</f>
      </c>
      <c r="N13" s="78">
        <f>EingabeAngabe!Q20</f>
      </c>
      <c r="O13" s="78">
        <f>EingabeAngabe!R20</f>
      </c>
      <c r="P13" s="78">
        <f>EingabeAngabe!S20</f>
      </c>
      <c r="Q13" s="78">
        <f>EingabeAngabe!T20</f>
      </c>
      <c r="R13" s="78">
        <f>EingabeAngabe!U20</f>
      </c>
      <c r="S13" s="78">
        <f>EingabeAngabe!V20</f>
      </c>
      <c r="T13" s="78">
        <f>EingabeAngabe!W20</f>
      </c>
      <c r="U13" s="78">
        <f>EingabeAngabe!X20</f>
      </c>
      <c r="V13" s="78">
        <f>EingabeAngabe!Y20</f>
      </c>
      <c r="W13" s="78">
        <f>EingabeAngabe!Z20</f>
      </c>
      <c r="X13" s="78">
        <f>EingabeAngabe!AA20</f>
      </c>
      <c r="Y13" s="78">
        <f>EingabeAngabe!AB20</f>
      </c>
      <c r="Z13" s="78">
        <f>EingabeAngabe!AC20</f>
      </c>
      <c r="AA13" s="78">
        <f>EingabeAngabe!AD20</f>
      </c>
      <c r="AB13" s="78">
        <f>EingabeAngabe!AE20</f>
      </c>
      <c r="AC13" s="78">
        <f>EingabeAngabe!AF20</f>
      </c>
      <c r="AD13" s="78">
        <f>EingabeAngabe!AG20</f>
      </c>
      <c r="AE13" s="78">
        <f>EingabeAngabe!AH20</f>
      </c>
      <c r="AF13" s="78">
        <f>EingabeAngabe!AI20</f>
      </c>
      <c r="AG13" s="78">
        <f>EingabeAngabe!AJ20</f>
      </c>
    </row>
    <row r="14" spans="1:33" ht="15.75">
      <c r="A14" s="79">
        <f>EingabeAngabe!B22</f>
        <v>0</v>
      </c>
      <c r="B14" s="80" t="str">
        <f>EingabeAngabe!C22</f>
        <v>LEXIK</v>
      </c>
      <c r="C14" s="81">
        <f>EingabeAngabe!F22</f>
        <v>4</v>
      </c>
      <c r="D14" s="81">
        <f>EingabeAngabe!G22</f>
      </c>
      <c r="E14" s="81">
        <f>EingabeAngabe!H22</f>
      </c>
      <c r="F14" s="81">
        <f>EingabeAngabe!I22</f>
      </c>
      <c r="G14" s="81">
        <f>EingabeAngabe!J22</f>
      </c>
      <c r="H14" s="81">
        <f>EingabeAngabe!K22</f>
      </c>
      <c r="I14" s="81">
        <f>EingabeAngabe!L22</f>
      </c>
      <c r="J14" s="81">
        <f>EingabeAngabe!M22</f>
      </c>
      <c r="K14" s="81">
        <f>EingabeAngabe!N22</f>
      </c>
      <c r="L14" s="81">
        <f>EingabeAngabe!O22</f>
      </c>
      <c r="M14" s="81">
        <f>EingabeAngabe!P22</f>
      </c>
      <c r="N14" s="81">
        <f>EingabeAngabe!Q22</f>
      </c>
      <c r="O14" s="81">
        <f>EingabeAngabe!R22</f>
      </c>
      <c r="P14" s="81">
        <f>EingabeAngabe!S22</f>
      </c>
      <c r="Q14" s="81">
        <f>EingabeAngabe!T22</f>
      </c>
      <c r="R14" s="81">
        <f>EingabeAngabe!U22</f>
      </c>
      <c r="S14" s="81">
        <f>EingabeAngabe!V22</f>
      </c>
      <c r="T14" s="81">
        <f>EingabeAngabe!W22</f>
      </c>
      <c r="U14" s="81">
        <f>EingabeAngabe!X22</f>
      </c>
      <c r="V14" s="81">
        <f>EingabeAngabe!Y22</f>
      </c>
      <c r="W14" s="81">
        <f>EingabeAngabe!Z22</f>
      </c>
      <c r="X14" s="81">
        <f>EingabeAngabe!AA22</f>
      </c>
      <c r="Y14" s="81">
        <f>EingabeAngabe!AB22</f>
      </c>
      <c r="Z14" s="81">
        <f>EingabeAngabe!AC22</f>
      </c>
      <c r="AA14" s="81">
        <f>EingabeAngabe!AD22</f>
      </c>
      <c r="AB14" s="81">
        <f>EingabeAngabe!AE22</f>
      </c>
      <c r="AC14" s="81">
        <f>EingabeAngabe!AF22</f>
      </c>
      <c r="AD14" s="81">
        <f>EingabeAngabe!AG22</f>
      </c>
      <c r="AE14" s="81">
        <f>EingabeAngabe!AH22</f>
      </c>
      <c r="AF14" s="81">
        <f>EingabeAngabe!AI22</f>
      </c>
      <c r="AG14" s="81">
        <f>EingabeAngabe!AJ22</f>
      </c>
    </row>
    <row r="15" spans="1:33" ht="15.75">
      <c r="A15" s="79" t="str">
        <f>EingabeAngabe!B23</f>
        <v>LE13</v>
      </c>
      <c r="B15" s="77">
        <f>IF(EingabeAngabe!C23="","",EingabeAngabe!C23)</f>
      </c>
      <c r="C15" s="78">
        <f>EingabeAngabe!F23</f>
        <v>1</v>
      </c>
      <c r="D15" s="78">
        <f>EingabeAngabe!G23</f>
      </c>
      <c r="E15" s="78">
        <f>EingabeAngabe!H23</f>
      </c>
      <c r="F15" s="78">
        <f>EingabeAngabe!I23</f>
      </c>
      <c r="G15" s="78">
        <f>EingabeAngabe!J23</f>
      </c>
      <c r="H15" s="78">
        <f>EingabeAngabe!K23</f>
      </c>
      <c r="I15" s="78">
        <f>EingabeAngabe!L23</f>
      </c>
      <c r="J15" s="78">
        <f>EingabeAngabe!M23</f>
      </c>
      <c r="K15" s="78">
        <f>EingabeAngabe!N23</f>
      </c>
      <c r="L15" s="78">
        <f>EingabeAngabe!O23</f>
      </c>
      <c r="M15" s="78">
        <f>EingabeAngabe!P23</f>
      </c>
      <c r="N15" s="78">
        <f>EingabeAngabe!Q23</f>
      </c>
      <c r="O15" s="78">
        <f>EingabeAngabe!R23</f>
      </c>
      <c r="P15" s="78">
        <f>EingabeAngabe!S23</f>
      </c>
      <c r="Q15" s="78">
        <f>EingabeAngabe!T23</f>
      </c>
      <c r="R15" s="78">
        <f>EingabeAngabe!U23</f>
      </c>
      <c r="S15" s="78">
        <f>EingabeAngabe!V23</f>
      </c>
      <c r="T15" s="78">
        <f>EingabeAngabe!W23</f>
      </c>
      <c r="U15" s="78">
        <f>EingabeAngabe!X23</f>
      </c>
      <c r="V15" s="78">
        <f>EingabeAngabe!Y23</f>
      </c>
      <c r="W15" s="78">
        <f>EingabeAngabe!Z23</f>
      </c>
      <c r="X15" s="78">
        <f>EingabeAngabe!AA23</f>
      </c>
      <c r="Y15" s="78">
        <f>EingabeAngabe!AB23</f>
      </c>
      <c r="Z15" s="78">
        <f>EingabeAngabe!AC23</f>
      </c>
      <c r="AA15" s="78">
        <f>EingabeAngabe!AD23</f>
      </c>
      <c r="AB15" s="78">
        <f>EingabeAngabe!AE23</f>
      </c>
      <c r="AC15" s="78">
        <f>EingabeAngabe!AF23</f>
      </c>
      <c r="AD15" s="78">
        <f>EingabeAngabe!AG23</f>
      </c>
      <c r="AE15" s="78">
        <f>EingabeAngabe!AH23</f>
      </c>
      <c r="AF15" s="78">
        <f>EingabeAngabe!AI23</f>
      </c>
      <c r="AG15" s="78">
        <f>EingabeAngabe!AJ23</f>
      </c>
    </row>
    <row r="16" spans="1:33" ht="15.75">
      <c r="A16" s="79" t="str">
        <f>EingabeAngabe!B24</f>
        <v>LE14</v>
      </c>
      <c r="B16" s="77">
        <f>IF(EingabeAngabe!C24="","",EingabeAngabe!C24)</f>
      </c>
      <c r="C16" s="78">
        <f>EingabeAngabe!F24</f>
        <v>1</v>
      </c>
      <c r="D16" s="78">
        <f>EingabeAngabe!G24</f>
      </c>
      <c r="E16" s="78">
        <f>EingabeAngabe!H24</f>
      </c>
      <c r="F16" s="78">
        <f>EingabeAngabe!I24</f>
      </c>
      <c r="G16" s="78">
        <f>EingabeAngabe!J24</f>
      </c>
      <c r="H16" s="78">
        <f>EingabeAngabe!K24</f>
      </c>
      <c r="I16" s="78">
        <f>EingabeAngabe!L24</f>
      </c>
      <c r="J16" s="78">
        <f>EingabeAngabe!M24</f>
      </c>
      <c r="K16" s="78">
        <f>EingabeAngabe!N24</f>
      </c>
      <c r="L16" s="78">
        <f>EingabeAngabe!O24</f>
      </c>
      <c r="M16" s="78">
        <f>EingabeAngabe!P24</f>
      </c>
      <c r="N16" s="78">
        <f>EingabeAngabe!Q24</f>
      </c>
      <c r="O16" s="78">
        <f>EingabeAngabe!R24</f>
      </c>
      <c r="P16" s="78">
        <f>EingabeAngabe!S24</f>
      </c>
      <c r="Q16" s="78">
        <f>EingabeAngabe!T24</f>
      </c>
      <c r="R16" s="78">
        <f>EingabeAngabe!U24</f>
      </c>
      <c r="S16" s="78">
        <f>EingabeAngabe!V24</f>
      </c>
      <c r="T16" s="78">
        <f>EingabeAngabe!W24</f>
      </c>
      <c r="U16" s="78">
        <f>EingabeAngabe!X24</f>
      </c>
      <c r="V16" s="78">
        <f>EingabeAngabe!Y24</f>
      </c>
      <c r="W16" s="78">
        <f>EingabeAngabe!Z24</f>
      </c>
      <c r="X16" s="78">
        <f>EingabeAngabe!AA24</f>
      </c>
      <c r="Y16" s="78">
        <f>EingabeAngabe!AB24</f>
      </c>
      <c r="Z16" s="78">
        <f>EingabeAngabe!AC24</f>
      </c>
      <c r="AA16" s="78">
        <f>EingabeAngabe!AD24</f>
      </c>
      <c r="AB16" s="78">
        <f>EingabeAngabe!AE24</f>
      </c>
      <c r="AC16" s="78">
        <f>EingabeAngabe!AF24</f>
      </c>
      <c r="AD16" s="78">
        <f>EingabeAngabe!AG24</f>
      </c>
      <c r="AE16" s="78">
        <f>EingabeAngabe!AH24</f>
      </c>
      <c r="AF16" s="78">
        <f>EingabeAngabe!AI24</f>
      </c>
      <c r="AG16" s="78">
        <f>EingabeAngabe!AJ24</f>
      </c>
    </row>
    <row r="17" spans="1:33" ht="15.75">
      <c r="A17" s="79" t="str">
        <f>EingabeAngabe!B25</f>
        <v>LE15</v>
      </c>
      <c r="B17" s="77">
        <f>IF(EingabeAngabe!C25="","",EingabeAngabe!C25)</f>
      </c>
      <c r="C17" s="78">
        <f>EingabeAngabe!F25</f>
        <v>1</v>
      </c>
      <c r="D17" s="78">
        <f>EingabeAngabe!G25</f>
      </c>
      <c r="E17" s="78">
        <f>EingabeAngabe!H25</f>
      </c>
      <c r="F17" s="78">
        <f>EingabeAngabe!I25</f>
      </c>
      <c r="G17" s="78">
        <f>EingabeAngabe!J25</f>
      </c>
      <c r="H17" s="78">
        <f>EingabeAngabe!K25</f>
      </c>
      <c r="I17" s="78">
        <f>EingabeAngabe!L25</f>
      </c>
      <c r="J17" s="78">
        <f>EingabeAngabe!M25</f>
      </c>
      <c r="K17" s="78">
        <f>EingabeAngabe!N25</f>
      </c>
      <c r="L17" s="78">
        <f>EingabeAngabe!O25</f>
      </c>
      <c r="M17" s="78">
        <f>EingabeAngabe!P25</f>
      </c>
      <c r="N17" s="78">
        <f>EingabeAngabe!Q25</f>
      </c>
      <c r="O17" s="78">
        <f>EingabeAngabe!R25</f>
      </c>
      <c r="P17" s="78">
        <f>EingabeAngabe!S25</f>
      </c>
      <c r="Q17" s="78">
        <f>EingabeAngabe!T25</f>
      </c>
      <c r="R17" s="78">
        <f>EingabeAngabe!U25</f>
      </c>
      <c r="S17" s="78">
        <f>EingabeAngabe!V25</f>
      </c>
      <c r="T17" s="78">
        <f>EingabeAngabe!W25</f>
      </c>
      <c r="U17" s="78">
        <f>EingabeAngabe!X25</f>
      </c>
      <c r="V17" s="78">
        <f>EingabeAngabe!Y25</f>
      </c>
      <c r="W17" s="78">
        <f>EingabeAngabe!Z25</f>
      </c>
      <c r="X17" s="78">
        <f>EingabeAngabe!AA25</f>
      </c>
      <c r="Y17" s="78">
        <f>EingabeAngabe!AB25</f>
      </c>
      <c r="Z17" s="78">
        <f>EingabeAngabe!AC25</f>
      </c>
      <c r="AA17" s="78">
        <f>EingabeAngabe!AD25</f>
      </c>
      <c r="AB17" s="78">
        <f>EingabeAngabe!AE25</f>
      </c>
      <c r="AC17" s="78">
        <f>EingabeAngabe!AF25</f>
      </c>
      <c r="AD17" s="78">
        <f>EingabeAngabe!AG25</f>
      </c>
      <c r="AE17" s="78">
        <f>EingabeAngabe!AH25</f>
      </c>
      <c r="AF17" s="78">
        <f>EingabeAngabe!AI25</f>
      </c>
      <c r="AG17" s="78">
        <f>EingabeAngabe!AJ25</f>
      </c>
    </row>
    <row r="18" spans="1:33" ht="15.75">
      <c r="A18" s="79" t="str">
        <f>EingabeAngabe!B26</f>
        <v>LE16</v>
      </c>
      <c r="B18" s="77">
        <f>IF(EingabeAngabe!C26="","",EingabeAngabe!C26)</f>
      </c>
      <c r="C18" s="78">
        <f>EingabeAngabe!F26</f>
        <v>1</v>
      </c>
      <c r="D18" s="78">
        <f>EingabeAngabe!G26</f>
      </c>
      <c r="E18" s="78">
        <f>EingabeAngabe!H26</f>
      </c>
      <c r="F18" s="78">
        <f>EingabeAngabe!I26</f>
      </c>
      <c r="G18" s="78">
        <f>EingabeAngabe!J26</f>
      </c>
      <c r="H18" s="78">
        <f>EingabeAngabe!K26</f>
      </c>
      <c r="I18" s="78">
        <f>EingabeAngabe!L26</f>
      </c>
      <c r="J18" s="78">
        <f>EingabeAngabe!M26</f>
      </c>
      <c r="K18" s="78">
        <f>EingabeAngabe!N26</f>
      </c>
      <c r="L18" s="78">
        <f>EingabeAngabe!O26</f>
      </c>
      <c r="M18" s="78">
        <f>EingabeAngabe!P26</f>
      </c>
      <c r="N18" s="78">
        <f>EingabeAngabe!Q26</f>
      </c>
      <c r="O18" s="78">
        <f>EingabeAngabe!R26</f>
      </c>
      <c r="P18" s="78">
        <f>EingabeAngabe!S26</f>
      </c>
      <c r="Q18" s="78">
        <f>EingabeAngabe!T26</f>
      </c>
      <c r="R18" s="78">
        <f>EingabeAngabe!U26</f>
      </c>
      <c r="S18" s="78">
        <f>EingabeAngabe!V26</f>
      </c>
      <c r="T18" s="78">
        <f>EingabeAngabe!W26</f>
      </c>
      <c r="U18" s="78">
        <f>EingabeAngabe!X26</f>
      </c>
      <c r="V18" s="78">
        <f>EingabeAngabe!Y26</f>
      </c>
      <c r="W18" s="78">
        <f>EingabeAngabe!Z26</f>
      </c>
      <c r="X18" s="78">
        <f>EingabeAngabe!AA26</f>
      </c>
      <c r="Y18" s="78">
        <f>EingabeAngabe!AB26</f>
      </c>
      <c r="Z18" s="78">
        <f>EingabeAngabe!AC26</f>
      </c>
      <c r="AA18" s="78">
        <f>EingabeAngabe!AD26</f>
      </c>
      <c r="AB18" s="78">
        <f>EingabeAngabe!AE26</f>
      </c>
      <c r="AC18" s="78">
        <f>EingabeAngabe!AF26</f>
      </c>
      <c r="AD18" s="78">
        <f>EingabeAngabe!AG26</f>
      </c>
      <c r="AE18" s="78">
        <f>EingabeAngabe!AH26</f>
      </c>
      <c r="AF18" s="78">
        <f>EingabeAngabe!AI26</f>
      </c>
      <c r="AG18" s="78">
        <f>EingabeAngabe!AJ26</f>
      </c>
    </row>
    <row r="19" spans="1:37" ht="15.75">
      <c r="A19" s="82">
        <f>EingabeAngabe!B27</f>
        <v>0</v>
      </c>
      <c r="B19" s="83" t="str">
        <f>EingabeAngabe!C27</f>
        <v>MORPHOLOGIE</v>
      </c>
      <c r="C19" s="84">
        <f>EingabeAngabe!F27</f>
        <v>4</v>
      </c>
      <c r="D19" s="84">
        <f>EingabeAngabe!G27</f>
      </c>
      <c r="E19" s="84">
        <f>EingabeAngabe!H27</f>
      </c>
      <c r="F19" s="84">
        <f>EingabeAngabe!I27</f>
      </c>
      <c r="G19" s="84">
        <f>EingabeAngabe!J27</f>
      </c>
      <c r="H19" s="84">
        <f>EingabeAngabe!K27</f>
      </c>
      <c r="I19" s="84">
        <f>EingabeAngabe!L27</f>
      </c>
      <c r="J19" s="84">
        <f>EingabeAngabe!M27</f>
      </c>
      <c r="K19" s="84">
        <f>EingabeAngabe!N27</f>
      </c>
      <c r="L19" s="84">
        <f>EingabeAngabe!O27</f>
      </c>
      <c r="M19" s="84">
        <f>EingabeAngabe!P27</f>
      </c>
      <c r="N19" s="84">
        <f>EingabeAngabe!Q27</f>
      </c>
      <c r="O19" s="84">
        <f>EingabeAngabe!R27</f>
      </c>
      <c r="P19" s="84">
        <f>EingabeAngabe!S27</f>
      </c>
      <c r="Q19" s="84">
        <f>EingabeAngabe!T27</f>
      </c>
      <c r="R19" s="84">
        <f>EingabeAngabe!U27</f>
      </c>
      <c r="S19" s="84">
        <f>EingabeAngabe!V27</f>
      </c>
      <c r="T19" s="84">
        <f>EingabeAngabe!W27</f>
      </c>
      <c r="U19" s="84">
        <f>EingabeAngabe!X27</f>
      </c>
      <c r="V19" s="84">
        <f>EingabeAngabe!Y27</f>
      </c>
      <c r="W19" s="84">
        <f>EingabeAngabe!Z27</f>
      </c>
      <c r="X19" s="84">
        <f>EingabeAngabe!AA27</f>
      </c>
      <c r="Y19" s="84">
        <f>EingabeAngabe!AB27</f>
      </c>
      <c r="Z19" s="84">
        <f>EingabeAngabe!AC27</f>
      </c>
      <c r="AA19" s="84">
        <f>EingabeAngabe!AD27</f>
      </c>
      <c r="AB19" s="84">
        <f>EingabeAngabe!AE27</f>
      </c>
      <c r="AC19" s="84">
        <f>EingabeAngabe!AF27</f>
      </c>
      <c r="AD19" s="84">
        <f>EingabeAngabe!AG27</f>
      </c>
      <c r="AE19" s="84">
        <f>EingabeAngabe!AH27</f>
      </c>
      <c r="AF19" s="84">
        <f>EingabeAngabe!AI27</f>
      </c>
      <c r="AG19" s="84">
        <f>EingabeAngabe!AJ27</f>
      </c>
      <c r="AH19" s="136" t="str">
        <f>EingabeAngabe!D50</f>
        <v>Sehr gut</v>
      </c>
      <c r="AI19" s="136" t="str">
        <f>EingabeAngabe!F50</f>
        <v>40 - 36</v>
      </c>
      <c r="AJ19" s="137"/>
      <c r="AK19" s="136">
        <f>EingabeAngabe!I50</f>
        <v>0</v>
      </c>
    </row>
    <row r="20" spans="1:37" ht="31.5">
      <c r="A20" s="82" t="str">
        <f>EingabeAngabe!B28</f>
        <v>MO19</v>
      </c>
      <c r="B20" s="77">
        <f>IF(EingabeAngabe!C28="","",EingabeAngabe!C28)</f>
      </c>
      <c r="C20" s="78">
        <f>EingabeAngabe!F28</f>
        <v>1</v>
      </c>
      <c r="D20" s="78">
        <f>EingabeAngabe!G28</f>
      </c>
      <c r="E20" s="78">
        <f>EingabeAngabe!H28</f>
      </c>
      <c r="F20" s="78">
        <f>EingabeAngabe!I28</f>
      </c>
      <c r="G20" s="78">
        <f>EingabeAngabe!J28</f>
      </c>
      <c r="H20" s="78">
        <f>EingabeAngabe!K28</f>
      </c>
      <c r="I20" s="78">
        <f>EingabeAngabe!L28</f>
      </c>
      <c r="J20" s="78">
        <f>EingabeAngabe!M28</f>
      </c>
      <c r="K20" s="78">
        <f>EingabeAngabe!N28</f>
      </c>
      <c r="L20" s="78">
        <f>EingabeAngabe!O28</f>
      </c>
      <c r="M20" s="78">
        <f>EingabeAngabe!P28</f>
      </c>
      <c r="N20" s="78">
        <f>EingabeAngabe!Q28</f>
      </c>
      <c r="O20" s="78">
        <f>EingabeAngabe!R28</f>
      </c>
      <c r="P20" s="78">
        <f>EingabeAngabe!S28</f>
      </c>
      <c r="Q20" s="78">
        <f>EingabeAngabe!T28</f>
      </c>
      <c r="R20" s="78">
        <f>EingabeAngabe!U28</f>
      </c>
      <c r="S20" s="78">
        <f>EingabeAngabe!V28</f>
      </c>
      <c r="T20" s="78">
        <f>EingabeAngabe!W28</f>
      </c>
      <c r="U20" s="78">
        <f>EingabeAngabe!X28</f>
      </c>
      <c r="V20" s="78">
        <f>EingabeAngabe!Y28</f>
      </c>
      <c r="W20" s="78">
        <f>EingabeAngabe!Z28</f>
      </c>
      <c r="X20" s="78">
        <f>EingabeAngabe!AA28</f>
      </c>
      <c r="Y20" s="78">
        <f>EingabeAngabe!AB28</f>
      </c>
      <c r="Z20" s="78">
        <f>EingabeAngabe!AC28</f>
      </c>
      <c r="AA20" s="78">
        <f>EingabeAngabe!AD28</f>
      </c>
      <c r="AB20" s="78">
        <f>EingabeAngabe!AE28</f>
      </c>
      <c r="AC20" s="78">
        <f>EingabeAngabe!AF28</f>
      </c>
      <c r="AD20" s="78">
        <f>EingabeAngabe!AG28</f>
      </c>
      <c r="AE20" s="78">
        <f>EingabeAngabe!AH28</f>
      </c>
      <c r="AF20" s="78">
        <f>EingabeAngabe!AI28</f>
      </c>
      <c r="AG20" s="78">
        <f>EingabeAngabe!AJ28</f>
      </c>
      <c r="AH20" s="136" t="str">
        <f>EingabeAngabe!D51</f>
        <v>Gut</v>
      </c>
      <c r="AI20" s="136" t="str">
        <f>EingabeAngabe!F51</f>
        <v>35 - 31</v>
      </c>
      <c r="AJ20" s="137"/>
      <c r="AK20" s="136">
        <f>EingabeAngabe!I51</f>
        <v>0</v>
      </c>
    </row>
    <row r="21" spans="1:37" ht="31.5">
      <c r="A21" s="82" t="str">
        <f>EingabeAngabe!B29</f>
        <v>MO20</v>
      </c>
      <c r="B21" s="77">
        <f>IF(EingabeAngabe!C29="","",EingabeAngabe!C29)</f>
      </c>
      <c r="C21" s="78">
        <f>EingabeAngabe!F29</f>
        <v>1</v>
      </c>
      <c r="D21" s="78">
        <f>EingabeAngabe!G29</f>
      </c>
      <c r="E21" s="78">
        <f>EingabeAngabe!H29</f>
      </c>
      <c r="F21" s="78">
        <f>EingabeAngabe!I29</f>
      </c>
      <c r="G21" s="78">
        <f>EingabeAngabe!J29</f>
      </c>
      <c r="H21" s="78">
        <f>EingabeAngabe!K29</f>
      </c>
      <c r="I21" s="78">
        <f>EingabeAngabe!L29</f>
      </c>
      <c r="J21" s="78">
        <f>EingabeAngabe!M29</f>
      </c>
      <c r="K21" s="78">
        <f>EingabeAngabe!N29</f>
      </c>
      <c r="L21" s="78">
        <f>EingabeAngabe!O29</f>
      </c>
      <c r="M21" s="78">
        <f>EingabeAngabe!P29</f>
      </c>
      <c r="N21" s="78">
        <f>EingabeAngabe!Q29</f>
      </c>
      <c r="O21" s="78">
        <f>EingabeAngabe!R29</f>
      </c>
      <c r="P21" s="78">
        <f>EingabeAngabe!S29</f>
      </c>
      <c r="Q21" s="78">
        <f>EingabeAngabe!T29</f>
      </c>
      <c r="R21" s="78">
        <f>EingabeAngabe!U29</f>
      </c>
      <c r="S21" s="78">
        <f>EingabeAngabe!V29</f>
      </c>
      <c r="T21" s="78">
        <f>EingabeAngabe!W29</f>
      </c>
      <c r="U21" s="78">
        <f>EingabeAngabe!X29</f>
      </c>
      <c r="V21" s="78">
        <f>EingabeAngabe!Y29</f>
      </c>
      <c r="W21" s="78">
        <f>EingabeAngabe!Z29</f>
      </c>
      <c r="X21" s="78">
        <f>EingabeAngabe!AA29</f>
      </c>
      <c r="Y21" s="78">
        <f>EingabeAngabe!AB29</f>
      </c>
      <c r="Z21" s="78">
        <f>EingabeAngabe!AC29</f>
      </c>
      <c r="AA21" s="78">
        <f>EingabeAngabe!AD29</f>
      </c>
      <c r="AB21" s="78">
        <f>EingabeAngabe!AE29</f>
      </c>
      <c r="AC21" s="78">
        <f>EingabeAngabe!AF29</f>
      </c>
      <c r="AD21" s="78">
        <f>EingabeAngabe!AG29</f>
      </c>
      <c r="AE21" s="78">
        <f>EingabeAngabe!AH29</f>
      </c>
      <c r="AF21" s="78">
        <f>EingabeAngabe!AI29</f>
      </c>
      <c r="AG21" s="78">
        <f>EingabeAngabe!AJ29</f>
      </c>
      <c r="AH21" s="136" t="str">
        <f>EingabeAngabe!D52</f>
        <v>Befriedigend</v>
      </c>
      <c r="AI21" s="136" t="str">
        <f>EingabeAngabe!F52</f>
        <v>30 - 26</v>
      </c>
      <c r="AJ21" s="137"/>
      <c r="AK21" s="136">
        <f>EingabeAngabe!I52</f>
        <v>0</v>
      </c>
    </row>
    <row r="22" spans="1:37" ht="31.5">
      <c r="A22" s="82" t="str">
        <f>EingabeAngabe!B30</f>
        <v>MO21</v>
      </c>
      <c r="B22" s="77">
        <f>IF(EingabeAngabe!C30="","",EingabeAngabe!C30)</f>
      </c>
      <c r="C22" s="78">
        <f>EingabeAngabe!F30</f>
        <v>1</v>
      </c>
      <c r="D22" s="78">
        <f>EingabeAngabe!G30</f>
      </c>
      <c r="E22" s="78">
        <f>EingabeAngabe!H30</f>
      </c>
      <c r="F22" s="78">
        <f>EingabeAngabe!I30</f>
      </c>
      <c r="G22" s="78">
        <f>EingabeAngabe!J30</f>
      </c>
      <c r="H22" s="78">
        <f>EingabeAngabe!K30</f>
      </c>
      <c r="I22" s="78">
        <f>EingabeAngabe!L30</f>
      </c>
      <c r="J22" s="78">
        <f>EingabeAngabe!M30</f>
      </c>
      <c r="K22" s="78">
        <f>EingabeAngabe!N30</f>
      </c>
      <c r="L22" s="78">
        <f>EingabeAngabe!O30</f>
      </c>
      <c r="M22" s="78">
        <f>EingabeAngabe!P30</f>
      </c>
      <c r="N22" s="78">
        <f>EingabeAngabe!Q30</f>
      </c>
      <c r="O22" s="78">
        <f>EingabeAngabe!R30</f>
      </c>
      <c r="P22" s="78">
        <f>EingabeAngabe!S30</f>
      </c>
      <c r="Q22" s="78">
        <f>EingabeAngabe!T30</f>
      </c>
      <c r="R22" s="78">
        <f>EingabeAngabe!U30</f>
      </c>
      <c r="S22" s="78">
        <f>EingabeAngabe!V30</f>
      </c>
      <c r="T22" s="78">
        <f>EingabeAngabe!W30</f>
      </c>
      <c r="U22" s="78">
        <f>EingabeAngabe!X30</f>
      </c>
      <c r="V22" s="78">
        <f>EingabeAngabe!Y30</f>
      </c>
      <c r="W22" s="78">
        <f>EingabeAngabe!Z30</f>
      </c>
      <c r="X22" s="78">
        <f>EingabeAngabe!AA30</f>
      </c>
      <c r="Y22" s="78">
        <f>EingabeAngabe!AB30</f>
      </c>
      <c r="Z22" s="78">
        <f>EingabeAngabe!AC30</f>
      </c>
      <c r="AA22" s="78">
        <f>EingabeAngabe!AD30</f>
      </c>
      <c r="AB22" s="78">
        <f>EingabeAngabe!AE30</f>
      </c>
      <c r="AC22" s="78">
        <f>EingabeAngabe!AF30</f>
      </c>
      <c r="AD22" s="78">
        <f>EingabeAngabe!AG30</f>
      </c>
      <c r="AE22" s="78">
        <f>EingabeAngabe!AH30</f>
      </c>
      <c r="AF22" s="78">
        <f>EingabeAngabe!AI30</f>
      </c>
      <c r="AG22" s="78">
        <f>EingabeAngabe!AJ30</f>
      </c>
      <c r="AH22" s="136" t="str">
        <f>EingabeAngabe!D53</f>
        <v>Genügend</v>
      </c>
      <c r="AI22" s="136" t="str">
        <f>EingabeAngabe!F53</f>
        <v>25 - 20</v>
      </c>
      <c r="AJ22" s="137"/>
      <c r="AK22" s="136">
        <f>EingabeAngabe!I53</f>
        <v>0</v>
      </c>
    </row>
    <row r="23" spans="1:37" ht="31.5">
      <c r="A23" s="82" t="str">
        <f>EingabeAngabe!B31</f>
        <v>MO22</v>
      </c>
      <c r="B23" s="77">
        <f>IF(EingabeAngabe!C31="","",EingabeAngabe!C31)</f>
      </c>
      <c r="C23" s="78">
        <f>EingabeAngabe!F31</f>
        <v>1</v>
      </c>
      <c r="D23" s="78">
        <f>EingabeAngabe!G31</f>
      </c>
      <c r="E23" s="78">
        <f>EingabeAngabe!H31</f>
      </c>
      <c r="F23" s="78">
        <f>EingabeAngabe!I31</f>
      </c>
      <c r="G23" s="78">
        <f>EingabeAngabe!J31</f>
      </c>
      <c r="H23" s="78">
        <f>EingabeAngabe!K31</f>
      </c>
      <c r="I23" s="78">
        <f>EingabeAngabe!L31</f>
      </c>
      <c r="J23" s="78">
        <f>EingabeAngabe!M31</f>
      </c>
      <c r="K23" s="78">
        <f>EingabeAngabe!N31</f>
      </c>
      <c r="L23" s="78">
        <f>EingabeAngabe!O31</f>
      </c>
      <c r="M23" s="78">
        <f>EingabeAngabe!P31</f>
      </c>
      <c r="N23" s="78">
        <f>EingabeAngabe!Q31</f>
      </c>
      <c r="O23" s="78">
        <f>EingabeAngabe!R31</f>
      </c>
      <c r="P23" s="78">
        <f>EingabeAngabe!S31</f>
      </c>
      <c r="Q23" s="78">
        <f>EingabeAngabe!T31</f>
      </c>
      <c r="R23" s="78">
        <f>EingabeAngabe!U31</f>
      </c>
      <c r="S23" s="78">
        <f>EingabeAngabe!V31</f>
      </c>
      <c r="T23" s="78">
        <f>EingabeAngabe!W31</f>
      </c>
      <c r="U23" s="78">
        <f>EingabeAngabe!X31</f>
      </c>
      <c r="V23" s="78">
        <f>EingabeAngabe!Y31</f>
      </c>
      <c r="W23" s="78">
        <f>EingabeAngabe!Z31</f>
      </c>
      <c r="X23" s="78">
        <f>EingabeAngabe!AA31</f>
      </c>
      <c r="Y23" s="78">
        <f>EingabeAngabe!AB31</f>
      </c>
      <c r="Z23" s="78">
        <f>EingabeAngabe!AC31</f>
      </c>
      <c r="AA23" s="78">
        <f>EingabeAngabe!AD31</f>
      </c>
      <c r="AB23" s="78">
        <f>EingabeAngabe!AE31</f>
      </c>
      <c r="AC23" s="78">
        <f>EingabeAngabe!AF31</f>
      </c>
      <c r="AD23" s="78">
        <f>EingabeAngabe!AG31</f>
      </c>
      <c r="AE23" s="78">
        <f>EingabeAngabe!AH31</f>
      </c>
      <c r="AF23" s="78">
        <f>EingabeAngabe!AI31</f>
      </c>
      <c r="AG23" s="78">
        <f>EingabeAngabe!AJ31</f>
      </c>
      <c r="AH23" s="136" t="str">
        <f>EingabeAngabe!D54</f>
        <v>Nicht genügend</v>
      </c>
      <c r="AI23" s="136" t="str">
        <f>EingabeAngabe!F54</f>
        <v>19 - 00</v>
      </c>
      <c r="AJ23" s="137"/>
      <c r="AK23" s="136">
        <f>EingabeAngabe!I54</f>
        <v>0</v>
      </c>
    </row>
    <row r="24" spans="1:37" ht="15.75">
      <c r="A24" s="85">
        <f>EingabeAngabe!B32</f>
        <v>0</v>
      </c>
      <c r="B24" s="86" t="str">
        <f>EingabeAngabe!C32</f>
        <v>SYNTAX</v>
      </c>
      <c r="C24" s="87">
        <f>EingabeAngabe!F32</f>
        <v>4</v>
      </c>
      <c r="D24" s="87">
        <f>EingabeAngabe!G32</f>
      </c>
      <c r="E24" s="87">
        <f>EingabeAngabe!H32</f>
      </c>
      <c r="F24" s="87">
        <f>EingabeAngabe!I32</f>
      </c>
      <c r="G24" s="87">
        <f>EingabeAngabe!J32</f>
      </c>
      <c r="H24" s="87">
        <f>EingabeAngabe!K32</f>
      </c>
      <c r="I24" s="87">
        <f>EingabeAngabe!L32</f>
      </c>
      <c r="J24" s="87">
        <f>EingabeAngabe!M32</f>
      </c>
      <c r="K24" s="87">
        <f>EingabeAngabe!N32</f>
      </c>
      <c r="L24" s="87">
        <f>EingabeAngabe!O32</f>
      </c>
      <c r="M24" s="87">
        <f>EingabeAngabe!P32</f>
      </c>
      <c r="N24" s="87">
        <f>EingabeAngabe!Q32</f>
      </c>
      <c r="O24" s="87">
        <f>EingabeAngabe!R32</f>
      </c>
      <c r="P24" s="87">
        <f>EingabeAngabe!S32</f>
      </c>
      <c r="Q24" s="87">
        <f>EingabeAngabe!T32</f>
      </c>
      <c r="R24" s="87">
        <f>EingabeAngabe!U32</f>
      </c>
      <c r="S24" s="87">
        <f>EingabeAngabe!V32</f>
      </c>
      <c r="T24" s="87">
        <f>EingabeAngabe!W32</f>
      </c>
      <c r="U24" s="87">
        <f>EingabeAngabe!X32</f>
      </c>
      <c r="V24" s="87">
        <f>EingabeAngabe!Y32</f>
      </c>
      <c r="W24" s="87">
        <f>EingabeAngabe!Z32</f>
      </c>
      <c r="X24" s="87">
        <f>EingabeAngabe!AA32</f>
      </c>
      <c r="Y24" s="87">
        <f>EingabeAngabe!AB32</f>
      </c>
      <c r="Z24" s="87">
        <f>EingabeAngabe!AC32</f>
      </c>
      <c r="AA24" s="87">
        <f>EingabeAngabe!AD32</f>
      </c>
      <c r="AB24" s="87">
        <f>EingabeAngabe!AE32</f>
      </c>
      <c r="AC24" s="87">
        <f>EingabeAngabe!AF32</f>
      </c>
      <c r="AD24" s="87">
        <f>EingabeAngabe!AG32</f>
      </c>
      <c r="AE24" s="87">
        <f>EingabeAngabe!AH32</f>
      </c>
      <c r="AF24" s="87">
        <f>EingabeAngabe!AI32</f>
      </c>
      <c r="AG24" s="87">
        <f>EingabeAngabe!AJ32</f>
      </c>
      <c r="AH24" s="136"/>
      <c r="AI24" s="94"/>
      <c r="AJ24" s="94"/>
      <c r="AK24" s="136">
        <f>EingabeAngabe!I55</f>
        <v>0</v>
      </c>
    </row>
    <row r="25" spans="1:37" ht="15.75">
      <c r="A25" s="85" t="str">
        <f>EingabeAngabe!B33</f>
        <v>SY25</v>
      </c>
      <c r="B25" s="77">
        <f>IF(EingabeAngabe!C33="","",EingabeAngabe!C33)</f>
      </c>
      <c r="C25" s="78">
        <f>EingabeAngabe!F33</f>
        <v>1</v>
      </c>
      <c r="D25" s="78">
        <f>EingabeAngabe!G33</f>
      </c>
      <c r="E25" s="78">
        <f>EingabeAngabe!H33</f>
      </c>
      <c r="F25" s="78">
        <f>EingabeAngabe!I33</f>
      </c>
      <c r="G25" s="78">
        <f>EingabeAngabe!J33</f>
      </c>
      <c r="H25" s="78">
        <f>EingabeAngabe!K33</f>
      </c>
      <c r="I25" s="78">
        <f>EingabeAngabe!L33</f>
      </c>
      <c r="J25" s="78">
        <f>EingabeAngabe!M33</f>
      </c>
      <c r="K25" s="78">
        <f>EingabeAngabe!N33</f>
      </c>
      <c r="L25" s="78">
        <f>EingabeAngabe!O33</f>
      </c>
      <c r="M25" s="78">
        <f>EingabeAngabe!P33</f>
      </c>
      <c r="N25" s="78">
        <f>EingabeAngabe!Q33</f>
      </c>
      <c r="O25" s="78">
        <f>EingabeAngabe!R33</f>
      </c>
      <c r="P25" s="78">
        <f>EingabeAngabe!S33</f>
      </c>
      <c r="Q25" s="78">
        <f>EingabeAngabe!T33</f>
      </c>
      <c r="R25" s="78">
        <f>EingabeAngabe!U33</f>
      </c>
      <c r="S25" s="78">
        <f>EingabeAngabe!V33</f>
      </c>
      <c r="T25" s="78">
        <f>EingabeAngabe!W33</f>
      </c>
      <c r="U25" s="78">
        <f>EingabeAngabe!X33</f>
      </c>
      <c r="V25" s="78">
        <f>EingabeAngabe!Y33</f>
      </c>
      <c r="W25" s="78">
        <f>EingabeAngabe!Z33</f>
      </c>
      <c r="X25" s="78">
        <f>EingabeAngabe!AA33</f>
      </c>
      <c r="Y25" s="78">
        <f>EingabeAngabe!AB33</f>
      </c>
      <c r="Z25" s="78">
        <f>EingabeAngabe!AC33</f>
      </c>
      <c r="AA25" s="78">
        <f>EingabeAngabe!AD33</f>
      </c>
      <c r="AB25" s="78">
        <f>EingabeAngabe!AE33</f>
      </c>
      <c r="AC25" s="78">
        <f>EingabeAngabe!AF33</f>
      </c>
      <c r="AD25" s="78">
        <f>EingabeAngabe!AG33</f>
      </c>
      <c r="AE25" s="78">
        <f>EingabeAngabe!AH33</f>
      </c>
      <c r="AF25" s="78">
        <f>EingabeAngabe!AI33</f>
      </c>
      <c r="AG25" s="78">
        <f>EingabeAngabe!AJ33</f>
      </c>
      <c r="AH25" s="136" t="str">
        <f>EingabeAngabe!D56</f>
        <v>Notenschnitt</v>
      </c>
      <c r="AI25" s="198" t="e">
        <f>EingabeAngabe!F56</f>
        <v>#DIV/0!</v>
      </c>
      <c r="AJ25" s="199"/>
      <c r="AK25" s="94"/>
    </row>
    <row r="26" spans="1:33" ht="15.75">
      <c r="A26" s="85" t="str">
        <f>EingabeAngabe!B34</f>
        <v>SY26</v>
      </c>
      <c r="B26" s="77">
        <f>IF(EingabeAngabe!C34="","",EingabeAngabe!C34)</f>
      </c>
      <c r="C26" s="78">
        <f>EingabeAngabe!F34</f>
        <v>1</v>
      </c>
      <c r="D26" s="78">
        <f>EingabeAngabe!G34</f>
      </c>
      <c r="E26" s="78">
        <f>EingabeAngabe!H34</f>
      </c>
      <c r="F26" s="78">
        <f>EingabeAngabe!I34</f>
      </c>
      <c r="G26" s="78">
        <f>EingabeAngabe!J34</f>
      </c>
      <c r="H26" s="78">
        <f>EingabeAngabe!K34</f>
      </c>
      <c r="I26" s="78">
        <f>EingabeAngabe!L34</f>
      </c>
      <c r="J26" s="78">
        <f>EingabeAngabe!M34</f>
      </c>
      <c r="K26" s="78">
        <f>EingabeAngabe!N34</f>
      </c>
      <c r="L26" s="78">
        <f>EingabeAngabe!O34</f>
      </c>
      <c r="M26" s="78">
        <f>EingabeAngabe!P34</f>
      </c>
      <c r="N26" s="78">
        <f>EingabeAngabe!Q34</f>
      </c>
      <c r="O26" s="78">
        <f>EingabeAngabe!R34</f>
      </c>
      <c r="P26" s="78">
        <f>EingabeAngabe!S34</f>
      </c>
      <c r="Q26" s="78">
        <f>EingabeAngabe!T34</f>
      </c>
      <c r="R26" s="78">
        <f>EingabeAngabe!U34</f>
      </c>
      <c r="S26" s="78">
        <f>EingabeAngabe!V34</f>
      </c>
      <c r="T26" s="78">
        <f>EingabeAngabe!W34</f>
      </c>
      <c r="U26" s="78">
        <f>EingabeAngabe!X34</f>
      </c>
      <c r="V26" s="78">
        <f>EingabeAngabe!Y34</f>
      </c>
      <c r="W26" s="78">
        <f>EingabeAngabe!Z34</f>
      </c>
      <c r="X26" s="78">
        <f>EingabeAngabe!AA34</f>
      </c>
      <c r="Y26" s="78">
        <f>EingabeAngabe!AB34</f>
      </c>
      <c r="Z26" s="78">
        <f>EingabeAngabe!AC34</f>
      </c>
      <c r="AA26" s="78">
        <f>EingabeAngabe!AD34</f>
      </c>
      <c r="AB26" s="78">
        <f>EingabeAngabe!AE34</f>
      </c>
      <c r="AC26" s="78">
        <f>EingabeAngabe!AF34</f>
      </c>
      <c r="AD26" s="78">
        <f>EingabeAngabe!AG34</f>
      </c>
      <c r="AE26" s="78">
        <f>EingabeAngabe!AH34</f>
      </c>
      <c r="AF26" s="78">
        <f>EingabeAngabe!AI34</f>
      </c>
      <c r="AG26" s="78">
        <f>EingabeAngabe!AJ34</f>
      </c>
    </row>
    <row r="27" spans="1:33" ht="15.75">
      <c r="A27" s="85" t="str">
        <f>EingabeAngabe!B35</f>
        <v>SY27</v>
      </c>
      <c r="B27" s="77">
        <f>IF(EingabeAngabe!C35="","",EingabeAngabe!C35)</f>
      </c>
      <c r="C27" s="78">
        <f>EingabeAngabe!F35</f>
        <v>1</v>
      </c>
      <c r="D27" s="78">
        <f>EingabeAngabe!G35</f>
      </c>
      <c r="E27" s="78">
        <f>EingabeAngabe!H35</f>
      </c>
      <c r="F27" s="78">
        <f>EingabeAngabe!I35</f>
      </c>
      <c r="G27" s="78">
        <f>EingabeAngabe!J35</f>
      </c>
      <c r="H27" s="78">
        <f>EingabeAngabe!K35</f>
      </c>
      <c r="I27" s="78">
        <f>EingabeAngabe!L35</f>
      </c>
      <c r="J27" s="78">
        <f>EingabeAngabe!M35</f>
      </c>
      <c r="K27" s="78">
        <f>EingabeAngabe!N35</f>
      </c>
      <c r="L27" s="78">
        <f>EingabeAngabe!O35</f>
      </c>
      <c r="M27" s="78">
        <f>EingabeAngabe!P35</f>
      </c>
      <c r="N27" s="78">
        <f>EingabeAngabe!Q35</f>
      </c>
      <c r="O27" s="78">
        <f>EingabeAngabe!R35</f>
      </c>
      <c r="P27" s="78">
        <f>EingabeAngabe!S35</f>
      </c>
      <c r="Q27" s="78">
        <f>EingabeAngabe!T35</f>
      </c>
      <c r="R27" s="78">
        <f>EingabeAngabe!U35</f>
      </c>
      <c r="S27" s="78">
        <f>EingabeAngabe!V35</f>
      </c>
      <c r="T27" s="78">
        <f>EingabeAngabe!W35</f>
      </c>
      <c r="U27" s="78">
        <f>EingabeAngabe!X35</f>
      </c>
      <c r="V27" s="78">
        <f>EingabeAngabe!Y35</f>
      </c>
      <c r="W27" s="78">
        <f>EingabeAngabe!Z35</f>
      </c>
      <c r="X27" s="78">
        <f>EingabeAngabe!AA35</f>
      </c>
      <c r="Y27" s="78">
        <f>EingabeAngabe!AB35</f>
      </c>
      <c r="Z27" s="78">
        <f>EingabeAngabe!AC35</f>
      </c>
      <c r="AA27" s="78">
        <f>EingabeAngabe!AD35</f>
      </c>
      <c r="AB27" s="78">
        <f>EingabeAngabe!AE35</f>
      </c>
      <c r="AC27" s="78">
        <f>EingabeAngabe!AF35</f>
      </c>
      <c r="AD27" s="78">
        <f>EingabeAngabe!AG35</f>
      </c>
      <c r="AE27" s="78">
        <f>EingabeAngabe!AH35</f>
      </c>
      <c r="AF27" s="78">
        <f>EingabeAngabe!AI35</f>
      </c>
      <c r="AG27" s="78">
        <f>EingabeAngabe!AJ35</f>
      </c>
    </row>
    <row r="28" spans="1:33" ht="15.75">
      <c r="A28" s="85" t="str">
        <f>EingabeAngabe!B36</f>
        <v>SY28</v>
      </c>
      <c r="B28" s="77">
        <f>IF(EingabeAngabe!C36="","",EingabeAngabe!C36)</f>
      </c>
      <c r="C28" s="78">
        <f>EingabeAngabe!F36</f>
        <v>1</v>
      </c>
      <c r="D28" s="78">
        <f>EingabeAngabe!G36</f>
      </c>
      <c r="E28" s="78">
        <f>EingabeAngabe!H36</f>
      </c>
      <c r="F28" s="78">
        <f>EingabeAngabe!I36</f>
      </c>
      <c r="G28" s="78">
        <f>EingabeAngabe!J36</f>
      </c>
      <c r="H28" s="78">
        <f>EingabeAngabe!K36</f>
      </c>
      <c r="I28" s="78">
        <f>EingabeAngabe!L36</f>
      </c>
      <c r="J28" s="78">
        <f>EingabeAngabe!M36</f>
      </c>
      <c r="K28" s="78">
        <f>EingabeAngabe!N36</f>
      </c>
      <c r="L28" s="78">
        <f>EingabeAngabe!O36</f>
      </c>
      <c r="M28" s="78">
        <f>EingabeAngabe!P36</f>
      </c>
      <c r="N28" s="78">
        <f>EingabeAngabe!Q36</f>
      </c>
      <c r="O28" s="78">
        <f>EingabeAngabe!R36</f>
      </c>
      <c r="P28" s="78">
        <f>EingabeAngabe!S36</f>
      </c>
      <c r="Q28" s="78">
        <f>EingabeAngabe!T36</f>
      </c>
      <c r="R28" s="78">
        <f>EingabeAngabe!U36</f>
      </c>
      <c r="S28" s="78">
        <f>EingabeAngabe!V36</f>
      </c>
      <c r="T28" s="78">
        <f>EingabeAngabe!W36</f>
      </c>
      <c r="U28" s="78">
        <f>EingabeAngabe!X36</f>
      </c>
      <c r="V28" s="78">
        <f>EingabeAngabe!Y36</f>
      </c>
      <c r="W28" s="78">
        <f>EingabeAngabe!Z36</f>
      </c>
      <c r="X28" s="78">
        <f>EingabeAngabe!AA36</f>
      </c>
      <c r="Y28" s="78">
        <f>EingabeAngabe!AB36</f>
      </c>
      <c r="Z28" s="78">
        <f>EingabeAngabe!AC36</f>
      </c>
      <c r="AA28" s="78">
        <f>EingabeAngabe!AD36</f>
      </c>
      <c r="AB28" s="78">
        <f>EingabeAngabe!AE36</f>
      </c>
      <c r="AC28" s="78">
        <f>EingabeAngabe!AF36</f>
      </c>
      <c r="AD28" s="78">
        <f>EingabeAngabe!AG36</f>
      </c>
      <c r="AE28" s="78">
        <f>EingabeAngabe!AH36</f>
      </c>
      <c r="AF28" s="78">
        <f>EingabeAngabe!AI36</f>
      </c>
      <c r="AG28" s="78">
        <f>EingabeAngabe!AJ36</f>
      </c>
    </row>
    <row r="29" spans="1:33" ht="16.5" customHeight="1">
      <c r="A29" s="126">
        <f>EingabeAngabe!B37</f>
        <v>0</v>
      </c>
      <c r="B29" s="88" t="str">
        <f>EingabeAngabe!C37</f>
        <v>SPRACHLICHE QUALITÄT IN DER ZIELSPRACHE</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row>
    <row r="30" spans="1:33" ht="20.25" customHeight="1">
      <c r="A30" s="76">
        <f>EingabeAngabe!B38</f>
        <v>0</v>
      </c>
      <c r="B30" s="77"/>
      <c r="C30" s="78"/>
      <c r="D30" s="78">
        <f>EingabeAngabe!G38</f>
      </c>
      <c r="E30" s="78">
        <f>EingabeAngabe!H38</f>
      </c>
      <c r="F30" s="78">
        <f>EingabeAngabe!I38</f>
      </c>
      <c r="G30" s="78">
        <f>EingabeAngabe!J38</f>
      </c>
      <c r="H30" s="78">
        <f>EingabeAngabe!K38</f>
      </c>
      <c r="I30" s="78">
        <f>EingabeAngabe!L38</f>
      </c>
      <c r="J30" s="78">
        <f>EingabeAngabe!M38</f>
      </c>
      <c r="K30" s="78">
        <f>EingabeAngabe!N38</f>
      </c>
      <c r="L30" s="78">
        <f>EingabeAngabe!O38</f>
      </c>
      <c r="M30" s="78">
        <f>EingabeAngabe!P38</f>
      </c>
      <c r="N30" s="78">
        <f>EingabeAngabe!Q38</f>
      </c>
      <c r="O30" s="78">
        <f>EingabeAngabe!R38</f>
      </c>
      <c r="P30" s="78">
        <f>EingabeAngabe!S38</f>
      </c>
      <c r="Q30" s="78">
        <f>EingabeAngabe!T38</f>
      </c>
      <c r="R30" s="78">
        <f>EingabeAngabe!U38</f>
      </c>
      <c r="S30" s="78">
        <f>EingabeAngabe!V38</f>
      </c>
      <c r="T30" s="78">
        <f>EingabeAngabe!W38</f>
      </c>
      <c r="U30" s="78">
        <f>EingabeAngabe!X38</f>
      </c>
      <c r="V30" s="78">
        <f>EingabeAngabe!Y38</f>
      </c>
      <c r="W30" s="78">
        <f>EingabeAngabe!Z38</f>
      </c>
      <c r="X30" s="78">
        <f>EingabeAngabe!AA38</f>
      </c>
      <c r="Y30" s="78">
        <f>EingabeAngabe!AB38</f>
      </c>
      <c r="Z30" s="78">
        <f>EingabeAngabe!AC38</f>
      </c>
      <c r="AA30" s="78">
        <f>EingabeAngabe!AD38</f>
      </c>
      <c r="AB30" s="78">
        <f>EingabeAngabe!AE38</f>
      </c>
      <c r="AC30" s="78">
        <f>EingabeAngabe!AF38</f>
      </c>
      <c r="AD30" s="78">
        <f>EingabeAngabe!AG38</f>
      </c>
      <c r="AE30" s="78">
        <f>EingabeAngabe!AH38</f>
      </c>
      <c r="AF30" s="78">
        <f>EingabeAngabe!AI38</f>
      </c>
      <c r="AG30" s="78">
        <f>EingabeAngabe!AJ38</f>
      </c>
    </row>
    <row r="31" spans="1:33" ht="15.75">
      <c r="A31" s="77"/>
      <c r="B31" s="89" t="s">
        <v>1</v>
      </c>
      <c r="C31" s="78"/>
      <c r="D31" s="78">
        <f>EingabeAngabe!G39</f>
      </c>
      <c r="E31" s="78">
        <f>EingabeAngabe!H39</f>
      </c>
      <c r="F31" s="78">
        <f>EingabeAngabe!I39</f>
      </c>
      <c r="G31" s="78">
        <f>EingabeAngabe!J39</f>
      </c>
      <c r="H31" s="78">
        <f>EingabeAngabe!K39</f>
      </c>
      <c r="I31" s="78">
        <f>EingabeAngabe!L39</f>
      </c>
      <c r="J31" s="78">
        <f>EingabeAngabe!M39</f>
      </c>
      <c r="K31" s="78">
        <f>EingabeAngabe!N39</f>
      </c>
      <c r="L31" s="78">
        <f>EingabeAngabe!O39</f>
      </c>
      <c r="M31" s="78">
        <f>EingabeAngabe!P39</f>
      </c>
      <c r="N31" s="78">
        <f>EingabeAngabe!Q39</f>
      </c>
      <c r="O31" s="78">
        <f>EingabeAngabe!R39</f>
      </c>
      <c r="P31" s="78">
        <f>EingabeAngabe!S39</f>
      </c>
      <c r="Q31" s="78">
        <f>EingabeAngabe!T39</f>
      </c>
      <c r="R31" s="78">
        <f>EingabeAngabe!U39</f>
      </c>
      <c r="S31" s="78">
        <f>EingabeAngabe!V39</f>
      </c>
      <c r="T31" s="78">
        <f>EingabeAngabe!W39</f>
      </c>
      <c r="U31" s="78">
        <f>EingabeAngabe!X39</f>
      </c>
      <c r="V31" s="78">
        <f>EingabeAngabe!Y39</f>
      </c>
      <c r="W31" s="78">
        <f>EingabeAngabe!Z39</f>
      </c>
      <c r="X31" s="78">
        <f>EingabeAngabe!AA39</f>
      </c>
      <c r="Y31" s="78">
        <f>EingabeAngabe!AB39</f>
      </c>
      <c r="Z31" s="78">
        <f>EingabeAngabe!AC39</f>
      </c>
      <c r="AA31" s="78">
        <f>EingabeAngabe!AD39</f>
      </c>
      <c r="AB31" s="78">
        <f>EingabeAngabe!AE39</f>
      </c>
      <c r="AC31" s="78">
        <f>EingabeAngabe!AF39</f>
      </c>
      <c r="AD31" s="78">
        <f>EingabeAngabe!AG39</f>
      </c>
      <c r="AE31" s="78">
        <f>EingabeAngabe!AH39</f>
      </c>
      <c r="AF31" s="78">
        <f>EingabeAngabe!AI39</f>
      </c>
      <c r="AG31" s="78">
        <f>EingabeAngabe!AJ39</f>
      </c>
    </row>
    <row r="32" spans="1:33" ht="18.75" customHeight="1">
      <c r="A32" s="200">
        <f>EingabeAngabe!B40</f>
        <v>0</v>
      </c>
      <c r="B32" s="201"/>
      <c r="C32" s="75">
        <f>EingabeAngabe!F40</f>
        <v>16</v>
      </c>
      <c r="D32" s="75">
        <f>EingabeAngabe!G40</f>
      </c>
      <c r="E32" s="75">
        <f>EingabeAngabe!H40</f>
      </c>
      <c r="F32" s="75">
        <f>EingabeAngabe!I40</f>
      </c>
      <c r="G32" s="75">
        <f>EingabeAngabe!J40</f>
      </c>
      <c r="H32" s="75">
        <f>EingabeAngabe!K40</f>
      </c>
      <c r="I32" s="75">
        <f>EingabeAngabe!L40</f>
      </c>
      <c r="J32" s="75">
        <f>EingabeAngabe!M40</f>
      </c>
      <c r="K32" s="75">
        <f>EingabeAngabe!N40</f>
      </c>
      <c r="L32" s="75">
        <f>EingabeAngabe!O40</f>
      </c>
      <c r="M32" s="75">
        <f>EingabeAngabe!P40</f>
      </c>
      <c r="N32" s="75">
        <f>EingabeAngabe!Q40</f>
      </c>
      <c r="O32" s="75">
        <f>EingabeAngabe!R40</f>
      </c>
      <c r="P32" s="75">
        <f>EingabeAngabe!S40</f>
      </c>
      <c r="Q32" s="75">
        <f>EingabeAngabe!T40</f>
      </c>
      <c r="R32" s="75">
        <f>EingabeAngabe!U40</f>
      </c>
      <c r="S32" s="75">
        <f>EingabeAngabe!V40</f>
      </c>
      <c r="T32" s="75">
        <f>EingabeAngabe!W40</f>
      </c>
      <c r="U32" s="75">
        <f>EingabeAngabe!X40</f>
      </c>
      <c r="V32" s="75">
        <f>EingabeAngabe!Y40</f>
      </c>
      <c r="W32" s="75">
        <f>EingabeAngabe!Z40</f>
      </c>
      <c r="X32" s="75">
        <f>EingabeAngabe!AA40</f>
      </c>
      <c r="Y32" s="75">
        <f>EingabeAngabe!AB40</f>
      </c>
      <c r="Z32" s="75">
        <f>EingabeAngabe!AC40</f>
      </c>
      <c r="AA32" s="75">
        <f>EingabeAngabe!AD40</f>
      </c>
      <c r="AB32" s="75">
        <f>EingabeAngabe!AE40</f>
      </c>
      <c r="AC32" s="75">
        <f>EingabeAngabe!AF40</f>
      </c>
      <c r="AD32" s="75">
        <f>EingabeAngabe!AG40</f>
      </c>
      <c r="AE32" s="75">
        <f>EingabeAngabe!AH40</f>
      </c>
      <c r="AF32" s="75">
        <f>EingabeAngabe!AI40</f>
      </c>
      <c r="AG32" s="75">
        <f>EingabeAngabe!AJ40</f>
      </c>
    </row>
    <row r="33" spans="1:33" ht="15.75">
      <c r="A33" s="76" t="str">
        <f>EingabeAngabe!B41</f>
        <v>IT1</v>
      </c>
      <c r="B33" s="77">
        <f>IF(EingabeAngabe!C41="","",EingabeAngabe!C41)</f>
      </c>
      <c r="C33" s="78">
        <f>EingabeAngabe!F41</f>
        <v>4</v>
      </c>
      <c r="D33" s="78">
        <f>EingabeAngabe!G41</f>
      </c>
      <c r="E33" s="78">
        <f>EingabeAngabe!H41</f>
      </c>
      <c r="F33" s="78">
        <f>EingabeAngabe!I41</f>
      </c>
      <c r="G33" s="78">
        <f>EingabeAngabe!J41</f>
      </c>
      <c r="H33" s="78">
        <f>EingabeAngabe!K41</f>
      </c>
      <c r="I33" s="78">
        <f>EingabeAngabe!L41</f>
      </c>
      <c r="J33" s="78">
        <f>EingabeAngabe!M41</f>
      </c>
      <c r="K33" s="78">
        <f>EingabeAngabe!N41</f>
      </c>
      <c r="L33" s="78">
        <f>EingabeAngabe!O41</f>
      </c>
      <c r="M33" s="78">
        <f>EingabeAngabe!P41</f>
      </c>
      <c r="N33" s="78">
        <f>EingabeAngabe!Q41</f>
      </c>
      <c r="O33" s="78">
        <f>EingabeAngabe!R41</f>
      </c>
      <c r="P33" s="78">
        <f>EingabeAngabe!S41</f>
      </c>
      <c r="Q33" s="78">
        <f>EingabeAngabe!T41</f>
      </c>
      <c r="R33" s="78">
        <f>EingabeAngabe!U41</f>
      </c>
      <c r="S33" s="78">
        <f>EingabeAngabe!V41</f>
      </c>
      <c r="T33" s="78">
        <f>EingabeAngabe!W41</f>
      </c>
      <c r="U33" s="78">
        <f>EingabeAngabe!X41</f>
      </c>
      <c r="V33" s="78">
        <f>EingabeAngabe!Y41</f>
      </c>
      <c r="W33" s="78">
        <f>EingabeAngabe!Z41</f>
      </c>
      <c r="X33" s="78">
        <f>EingabeAngabe!AA41</f>
      </c>
      <c r="Y33" s="78">
        <f>EingabeAngabe!AB41</f>
      </c>
      <c r="Z33" s="78">
        <f>EingabeAngabe!AC41</f>
      </c>
      <c r="AA33" s="78">
        <f>EingabeAngabe!AD41</f>
      </c>
      <c r="AB33" s="78">
        <f>EingabeAngabe!AE41</f>
      </c>
      <c r="AC33" s="78">
        <f>EingabeAngabe!AF41</f>
      </c>
      <c r="AD33" s="78">
        <f>EingabeAngabe!AG41</f>
      </c>
      <c r="AE33" s="78">
        <f>EingabeAngabe!AH41</f>
      </c>
      <c r="AF33" s="78">
        <f>EingabeAngabe!AI41</f>
      </c>
      <c r="AG33" s="78">
        <f>EingabeAngabe!AJ41</f>
      </c>
    </row>
    <row r="34" spans="1:33" ht="15.75">
      <c r="A34" s="76" t="str">
        <f>EingabeAngabe!B42</f>
        <v>IT2</v>
      </c>
      <c r="B34" s="77">
        <f>IF(EingabeAngabe!C42="","",EingabeAngabe!C42)</f>
      </c>
      <c r="C34" s="78">
        <f>EingabeAngabe!F42</f>
        <v>4</v>
      </c>
      <c r="D34" s="78">
        <f>EingabeAngabe!G42</f>
      </c>
      <c r="E34" s="78">
        <f>EingabeAngabe!H42</f>
      </c>
      <c r="F34" s="78">
        <f>EingabeAngabe!I42</f>
      </c>
      <c r="G34" s="78">
        <f>EingabeAngabe!J42</f>
      </c>
      <c r="H34" s="78">
        <f>EingabeAngabe!K42</f>
      </c>
      <c r="I34" s="78">
        <f>EingabeAngabe!L42</f>
      </c>
      <c r="J34" s="78">
        <f>EingabeAngabe!M42</f>
      </c>
      <c r="K34" s="78">
        <f>EingabeAngabe!N42</f>
      </c>
      <c r="L34" s="78">
        <f>EingabeAngabe!O42</f>
      </c>
      <c r="M34" s="78">
        <f>EingabeAngabe!P42</f>
      </c>
      <c r="N34" s="78">
        <f>EingabeAngabe!Q42</f>
      </c>
      <c r="O34" s="78">
        <f>EingabeAngabe!R42</f>
      </c>
      <c r="P34" s="78">
        <f>EingabeAngabe!S42</f>
      </c>
      <c r="Q34" s="78">
        <f>EingabeAngabe!T42</f>
      </c>
      <c r="R34" s="78">
        <f>EingabeAngabe!U42</f>
      </c>
      <c r="S34" s="78">
        <f>EingabeAngabe!V42</f>
      </c>
      <c r="T34" s="78">
        <f>EingabeAngabe!W42</f>
      </c>
      <c r="U34" s="78">
        <f>EingabeAngabe!X42</f>
      </c>
      <c r="V34" s="78">
        <f>EingabeAngabe!Y42</f>
      </c>
      <c r="W34" s="78">
        <f>EingabeAngabe!Z42</f>
      </c>
      <c r="X34" s="78">
        <f>EingabeAngabe!AA42</f>
      </c>
      <c r="Y34" s="78">
        <f>EingabeAngabe!AB42</f>
      </c>
      <c r="Z34" s="78">
        <f>EingabeAngabe!AC42</f>
      </c>
      <c r="AA34" s="78">
        <f>EingabeAngabe!AD42</f>
      </c>
      <c r="AB34" s="78">
        <f>EingabeAngabe!AE42</f>
      </c>
      <c r="AC34" s="78">
        <f>EingabeAngabe!AF42</f>
      </c>
      <c r="AD34" s="78">
        <f>EingabeAngabe!AG42</f>
      </c>
      <c r="AE34" s="78">
        <f>EingabeAngabe!AH42</f>
      </c>
      <c r="AF34" s="78">
        <f>EingabeAngabe!AI42</f>
      </c>
      <c r="AG34" s="78">
        <f>EingabeAngabe!AJ42</f>
      </c>
    </row>
    <row r="35" spans="1:33" ht="15.75">
      <c r="A35" s="76" t="str">
        <f>EingabeAngabe!B43</f>
        <v>IT3</v>
      </c>
      <c r="B35" s="77">
        <f>IF(EingabeAngabe!C43="","",EingabeAngabe!C43)</f>
      </c>
      <c r="C35" s="78">
        <f>EingabeAngabe!F43</f>
        <v>2</v>
      </c>
      <c r="D35" s="78">
        <f>EingabeAngabe!G43</f>
      </c>
      <c r="E35" s="78">
        <f>EingabeAngabe!H43</f>
      </c>
      <c r="F35" s="78">
        <f>EingabeAngabe!I43</f>
      </c>
      <c r="G35" s="78">
        <f>EingabeAngabe!J43</f>
      </c>
      <c r="H35" s="78">
        <f>EingabeAngabe!K43</f>
      </c>
      <c r="I35" s="78">
        <f>EingabeAngabe!L43</f>
      </c>
      <c r="J35" s="78">
        <f>EingabeAngabe!M43</f>
      </c>
      <c r="K35" s="78">
        <f>EingabeAngabe!N43</f>
      </c>
      <c r="L35" s="78">
        <f>EingabeAngabe!O43</f>
      </c>
      <c r="M35" s="78">
        <f>EingabeAngabe!P43</f>
      </c>
      <c r="N35" s="78">
        <f>EingabeAngabe!Q43</f>
      </c>
      <c r="O35" s="78">
        <f>EingabeAngabe!R43</f>
      </c>
      <c r="P35" s="78">
        <f>EingabeAngabe!S43</f>
      </c>
      <c r="Q35" s="78">
        <f>EingabeAngabe!T43</f>
      </c>
      <c r="R35" s="78">
        <f>EingabeAngabe!U43</f>
      </c>
      <c r="S35" s="78">
        <f>EingabeAngabe!V43</f>
      </c>
      <c r="T35" s="78">
        <f>EingabeAngabe!W43</f>
      </c>
      <c r="U35" s="78">
        <f>EingabeAngabe!X43</f>
      </c>
      <c r="V35" s="78">
        <f>EingabeAngabe!Y43</f>
      </c>
      <c r="W35" s="78">
        <f>EingabeAngabe!Z43</f>
      </c>
      <c r="X35" s="78">
        <f>EingabeAngabe!AA43</f>
      </c>
      <c r="Y35" s="78">
        <f>EingabeAngabe!AB43</f>
      </c>
      <c r="Z35" s="78">
        <f>EingabeAngabe!AC43</f>
      </c>
      <c r="AA35" s="78">
        <f>EingabeAngabe!AD43</f>
      </c>
      <c r="AB35" s="78">
        <f>EingabeAngabe!AE43</f>
      </c>
      <c r="AC35" s="78">
        <f>EingabeAngabe!AF43</f>
      </c>
      <c r="AD35" s="78">
        <f>EingabeAngabe!AG43</f>
      </c>
      <c r="AE35" s="78">
        <f>EingabeAngabe!AH43</f>
      </c>
      <c r="AF35" s="78">
        <f>EingabeAngabe!AI43</f>
      </c>
      <c r="AG35" s="78">
        <f>EingabeAngabe!AJ43</f>
      </c>
    </row>
    <row r="36" spans="1:33" ht="15.75">
      <c r="A36" s="76" t="str">
        <f>EingabeAngabe!B44</f>
        <v>IT4</v>
      </c>
      <c r="B36" s="77">
        <f>IF(EingabeAngabe!C44="","",EingabeAngabe!C44)</f>
      </c>
      <c r="C36" s="78">
        <f>EingabeAngabe!F44</f>
        <v>2</v>
      </c>
      <c r="D36" s="78">
        <f>EingabeAngabe!G44</f>
      </c>
      <c r="E36" s="78">
        <f>EingabeAngabe!H44</f>
      </c>
      <c r="F36" s="78">
        <f>EingabeAngabe!I44</f>
      </c>
      <c r="G36" s="78">
        <f>EingabeAngabe!J44</f>
      </c>
      <c r="H36" s="78">
        <f>EingabeAngabe!K44</f>
      </c>
      <c r="I36" s="78">
        <f>EingabeAngabe!L44</f>
      </c>
      <c r="J36" s="78">
        <f>EingabeAngabe!M44</f>
      </c>
      <c r="K36" s="78">
        <f>EingabeAngabe!N44</f>
      </c>
      <c r="L36" s="78">
        <f>EingabeAngabe!O44</f>
      </c>
      <c r="M36" s="78">
        <f>EingabeAngabe!P44</f>
      </c>
      <c r="N36" s="78">
        <f>EingabeAngabe!Q44</f>
      </c>
      <c r="O36" s="78">
        <f>EingabeAngabe!R44</f>
      </c>
      <c r="P36" s="78">
        <f>EingabeAngabe!S44</f>
      </c>
      <c r="Q36" s="78">
        <f>EingabeAngabe!T44</f>
      </c>
      <c r="R36" s="78">
        <f>EingabeAngabe!U44</f>
      </c>
      <c r="S36" s="78">
        <f>EingabeAngabe!V44</f>
      </c>
      <c r="T36" s="78">
        <f>EingabeAngabe!W44</f>
      </c>
      <c r="U36" s="78">
        <f>EingabeAngabe!X44</f>
      </c>
      <c r="V36" s="78">
        <f>EingabeAngabe!Y44</f>
      </c>
      <c r="W36" s="78">
        <f>EingabeAngabe!Z44</f>
      </c>
      <c r="X36" s="78">
        <f>EingabeAngabe!AA44</f>
      </c>
      <c r="Y36" s="78">
        <f>EingabeAngabe!AB44</f>
      </c>
      <c r="Z36" s="78">
        <f>EingabeAngabe!AC44</f>
      </c>
      <c r="AA36" s="78">
        <f>EingabeAngabe!AD44</f>
      </c>
      <c r="AB36" s="78">
        <f>EingabeAngabe!AE44</f>
      </c>
      <c r="AC36" s="78">
        <f>EingabeAngabe!AF44</f>
      </c>
      <c r="AD36" s="78">
        <f>EingabeAngabe!AG44</f>
      </c>
      <c r="AE36" s="78">
        <f>EingabeAngabe!AH44</f>
      </c>
      <c r="AF36" s="78">
        <f>EingabeAngabe!AI44</f>
      </c>
      <c r="AG36" s="78">
        <f>EingabeAngabe!AJ44</f>
      </c>
    </row>
    <row r="37" spans="1:33" ht="15.75">
      <c r="A37" s="76" t="str">
        <f>EingabeAngabe!B45</f>
        <v>IT5</v>
      </c>
      <c r="B37" s="77">
        <f>IF(EingabeAngabe!C45="","",EingabeAngabe!C45)</f>
      </c>
      <c r="C37" s="78">
        <f>EingabeAngabe!F45</f>
        <v>2</v>
      </c>
      <c r="D37" s="78">
        <f>EingabeAngabe!G45</f>
      </c>
      <c r="E37" s="78">
        <f>EingabeAngabe!H45</f>
      </c>
      <c r="F37" s="78">
        <f>EingabeAngabe!I45</f>
      </c>
      <c r="G37" s="78">
        <f>EingabeAngabe!J45</f>
      </c>
      <c r="H37" s="78">
        <f>EingabeAngabe!K45</f>
      </c>
      <c r="I37" s="78">
        <f>EingabeAngabe!L45</f>
      </c>
      <c r="J37" s="78">
        <f>EingabeAngabe!M45</f>
      </c>
      <c r="K37" s="78">
        <f>EingabeAngabe!N45</f>
      </c>
      <c r="L37" s="78">
        <f>EingabeAngabe!O45</f>
      </c>
      <c r="M37" s="78">
        <f>EingabeAngabe!P45</f>
      </c>
      <c r="N37" s="78">
        <f>EingabeAngabe!Q45</f>
      </c>
      <c r="O37" s="78">
        <f>EingabeAngabe!R45</f>
      </c>
      <c r="P37" s="78">
        <f>EingabeAngabe!S45</f>
      </c>
      <c r="Q37" s="78">
        <f>EingabeAngabe!T45</f>
      </c>
      <c r="R37" s="78">
        <f>EingabeAngabe!U45</f>
      </c>
      <c r="S37" s="78">
        <f>EingabeAngabe!V45</f>
      </c>
      <c r="T37" s="78">
        <f>EingabeAngabe!W45</f>
      </c>
      <c r="U37" s="78">
        <f>EingabeAngabe!X45</f>
      </c>
      <c r="V37" s="78">
        <f>EingabeAngabe!Y45</f>
      </c>
      <c r="W37" s="78">
        <f>EingabeAngabe!Z45</f>
      </c>
      <c r="X37" s="78">
        <f>EingabeAngabe!AA45</f>
      </c>
      <c r="Y37" s="78">
        <f>EingabeAngabe!AB45</f>
      </c>
      <c r="Z37" s="78">
        <f>EingabeAngabe!AC45</f>
      </c>
      <c r="AA37" s="78">
        <f>EingabeAngabe!AD45</f>
      </c>
      <c r="AB37" s="78">
        <f>EingabeAngabe!AE45</f>
      </c>
      <c r="AC37" s="78">
        <f>EingabeAngabe!AF45</f>
      </c>
      <c r="AD37" s="78">
        <f>EingabeAngabe!AG45</f>
      </c>
      <c r="AE37" s="78">
        <f>EingabeAngabe!AH45</f>
      </c>
      <c r="AF37" s="78">
        <f>EingabeAngabe!AI45</f>
      </c>
      <c r="AG37" s="78">
        <f>EingabeAngabe!AJ45</f>
      </c>
    </row>
    <row r="38" spans="1:33" ht="15.75">
      <c r="A38" s="76" t="str">
        <f>EingabeAngabe!B46</f>
        <v>IT6</v>
      </c>
      <c r="B38" s="77">
        <f>IF(EingabeAngabe!C46="","",EingabeAngabe!C46)</f>
      </c>
      <c r="C38" s="78">
        <f>EingabeAngabe!F46</f>
        <v>2</v>
      </c>
      <c r="D38" s="78">
        <f>EingabeAngabe!G46</f>
      </c>
      <c r="E38" s="78">
        <f>EingabeAngabe!H46</f>
      </c>
      <c r="F38" s="78">
        <f>EingabeAngabe!I46</f>
      </c>
      <c r="G38" s="78">
        <f>EingabeAngabe!J46</f>
      </c>
      <c r="H38" s="78">
        <f>EingabeAngabe!K46</f>
      </c>
      <c r="I38" s="78">
        <f>EingabeAngabe!L46</f>
      </c>
      <c r="J38" s="78">
        <f>EingabeAngabe!M46</f>
      </c>
      <c r="K38" s="78">
        <f>EingabeAngabe!N46</f>
      </c>
      <c r="L38" s="78">
        <f>EingabeAngabe!O46</f>
      </c>
      <c r="M38" s="78">
        <f>EingabeAngabe!P46</f>
      </c>
      <c r="N38" s="78">
        <f>EingabeAngabe!Q46</f>
      </c>
      <c r="O38" s="78">
        <f>EingabeAngabe!R46</f>
      </c>
      <c r="P38" s="78">
        <f>EingabeAngabe!S46</f>
      </c>
      <c r="Q38" s="78">
        <f>EingabeAngabe!T46</f>
      </c>
      <c r="R38" s="78">
        <f>EingabeAngabe!U46</f>
      </c>
      <c r="S38" s="78">
        <f>EingabeAngabe!V46</f>
      </c>
      <c r="T38" s="78">
        <f>EingabeAngabe!W46</f>
      </c>
      <c r="U38" s="78">
        <f>EingabeAngabe!X46</f>
      </c>
      <c r="V38" s="78">
        <f>EingabeAngabe!Y46</f>
      </c>
      <c r="W38" s="78">
        <f>EingabeAngabe!Z46</f>
      </c>
      <c r="X38" s="78">
        <f>EingabeAngabe!AA46</f>
      </c>
      <c r="Y38" s="78">
        <f>EingabeAngabe!AB46</f>
      </c>
      <c r="Z38" s="78">
        <f>EingabeAngabe!AC46</f>
      </c>
      <c r="AA38" s="78">
        <f>EingabeAngabe!AD46</f>
      </c>
      <c r="AB38" s="78">
        <f>EingabeAngabe!AE46</f>
      </c>
      <c r="AC38" s="78">
        <f>EingabeAngabe!AF46</f>
      </c>
      <c r="AD38" s="78">
        <f>EingabeAngabe!AG46</f>
      </c>
      <c r="AE38" s="78">
        <f>EingabeAngabe!AH46</f>
      </c>
      <c r="AF38" s="78">
        <f>EingabeAngabe!AI46</f>
      </c>
      <c r="AG38" s="78">
        <f>EingabeAngabe!AJ46</f>
      </c>
    </row>
    <row r="39" spans="1:6" ht="15">
      <c r="A39" s="54"/>
      <c r="F39" s="54"/>
    </row>
    <row r="40" spans="1:6" ht="15">
      <c r="A40" s="54"/>
      <c r="F40" s="54"/>
    </row>
    <row r="41" spans="1:6" ht="15">
      <c r="A41" s="54"/>
      <c r="F41" s="54"/>
    </row>
    <row r="42" spans="1:6" ht="15">
      <c r="A42" s="54"/>
      <c r="F42" s="54"/>
    </row>
    <row r="43" spans="1:6" ht="15">
      <c r="A43" s="54"/>
      <c r="F43" s="54"/>
    </row>
    <row r="44" spans="1:6" ht="15">
      <c r="A44" s="54"/>
      <c r="F44" s="54"/>
    </row>
    <row r="45" spans="1:6" ht="15">
      <c r="A45" s="54"/>
      <c r="F45" s="54"/>
    </row>
    <row r="49" ht="15"/>
    <row r="56" ht="15"/>
    <row r="58" ht="15"/>
    <row r="59" ht="15"/>
  </sheetData>
  <sheetProtection password="803D" sheet="1" objects="1" scenarios="1"/>
  <mergeCells count="2">
    <mergeCell ref="AI25:AJ25"/>
    <mergeCell ref="A32:B32"/>
  </mergeCells>
  <printOptions/>
  <pageMargins left="0.2362204724409449" right="0.2362204724409449" top="0.1968503937007874" bottom="0.1968503937007874" header="0.31496062992125984" footer="0.31496062992125984"/>
  <pageSetup fitToHeight="1" fitToWidth="1" horizontalDpi="600" verticalDpi="600" orientation="portrait" scale="40"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A1:O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5.4218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31.5" customHeight="1" thickBot="1" thickTop="1">
      <c r="A1" s="256" t="s">
        <v>19</v>
      </c>
      <c r="B1" s="257"/>
      <c r="C1" s="64" t="s">
        <v>51</v>
      </c>
      <c r="D1" s="262">
        <f>SchuelernamenEingabe!B2</f>
        <v>0</v>
      </c>
      <c r="E1" s="263"/>
      <c r="F1" s="53"/>
      <c r="G1" s="56"/>
      <c r="H1" s="248" t="s">
        <v>60</v>
      </c>
      <c r="I1" s="249"/>
      <c r="J1" s="249"/>
      <c r="K1" s="249"/>
      <c r="L1" s="250"/>
      <c r="M1" s="7"/>
      <c r="N1" s="7"/>
    </row>
    <row r="2" spans="1:14" ht="27.75" customHeight="1">
      <c r="A2" s="254" t="str">
        <f>EingabeAngabe!B6</f>
        <v>SE1</v>
      </c>
      <c r="B2" s="258">
        <f>IF(EingabeAngabe!C6="","",EingabeAngabe!C6)</f>
      </c>
      <c r="C2" s="259"/>
      <c r="D2" s="259"/>
      <c r="E2" s="260"/>
      <c r="F2" s="254" t="str">
        <f>IF(OR(G2="",G2&gt;EingabeAngabe!F6),"F",EingabeAngabe!B6)</f>
        <v>F</v>
      </c>
      <c r="G2" s="264"/>
      <c r="H2" s="67" t="str">
        <f>EingabeAngabe!B41</f>
        <v>IT1</v>
      </c>
      <c r="I2" s="271">
        <f>IF(EingabeAngabe!C41="","",EingabeAngabe!C41)</f>
      </c>
      <c r="J2" s="272"/>
      <c r="K2" s="272"/>
      <c r="L2" s="273"/>
      <c r="M2" s="69">
        <f>IF(N2&gt;EingabeAngabe!F41,"F",IF(EingabeAngabe!F41="","",EingabeAngabe!F41))</f>
        <v>4</v>
      </c>
      <c r="N2" s="100"/>
    </row>
    <row r="3" spans="1:14" ht="27.75" customHeight="1"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7.75" customHeight="1">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75" customHeight="1"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7.75" customHeight="1">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75" customHeight="1"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7.75" customHeight="1">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75" customHeight="1" thickBot="1">
      <c r="A9" s="255"/>
      <c r="B9" s="266">
        <f>IF(EingabeAngabe!C13="","",EingabeAngabe!C13)</f>
      </c>
      <c r="C9" s="267"/>
      <c r="D9" s="267"/>
      <c r="E9" s="268"/>
      <c r="F9" s="255"/>
      <c r="G9" s="275"/>
      <c r="H9" s="202" t="s">
        <v>43</v>
      </c>
      <c r="I9" s="203"/>
      <c r="J9" s="203"/>
      <c r="K9" s="204"/>
      <c r="L9" s="202" t="str">
        <f>EingabeAngabe!F50</f>
        <v>40 - 36</v>
      </c>
      <c r="M9" s="203"/>
      <c r="N9" s="204"/>
    </row>
    <row r="10" spans="1:14" ht="27.75" customHeight="1">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75" customHeight="1"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7.75" customHeight="1">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75" customHeight="1"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7.75" customHeight="1"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7.75" customHeight="1"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7.75" customHeight="1">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7.75" customHeight="1" thickBot="1">
      <c r="A17" s="255"/>
      <c r="B17" s="266">
        <f>IF(EingabeAngabe!C21="","",EingabeAngabe!C21)</f>
      </c>
      <c r="C17" s="267"/>
      <c r="D17" s="267"/>
      <c r="E17" s="268"/>
      <c r="F17" s="255"/>
      <c r="G17" s="265"/>
      <c r="H17" s="233"/>
      <c r="I17" s="234"/>
      <c r="J17" s="234"/>
      <c r="K17" s="234"/>
      <c r="L17" s="234"/>
      <c r="M17" s="234"/>
      <c r="N17" s="235"/>
    </row>
    <row r="18" spans="1:15" ht="27.75" customHeight="1"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c r="O18" s="59"/>
    </row>
    <row r="19" spans="1:15" ht="27.75" customHeight="1">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c r="O19" s="59"/>
    </row>
    <row r="20" spans="1:15" ht="27.75" customHeight="1">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c r="O20" s="2"/>
    </row>
    <row r="21" spans="1:15" ht="27.75" customHeight="1"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c r="O21" s="2"/>
    </row>
    <row r="22" spans="1:14" ht="27.75" customHeight="1"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75" customHeight="1"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5" ht="27.75" customHeight="1"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c r="O24" s="58"/>
    </row>
    <row r="25" spans="1:15" ht="27.75" customHeight="1"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c r="O25" s="58"/>
    </row>
    <row r="26" spans="1:15" ht="27.75" customHeight="1"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c r="O26" s="58"/>
    </row>
    <row r="27" spans="1:15" ht="27.75" customHeight="1"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c r="O27" s="58"/>
    </row>
    <row r="28" spans="1:14" ht="27.75" customHeight="1"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EingabeAngabe!G39</f>
      </c>
      <c r="N28" s="219"/>
    </row>
    <row r="29" spans="1:15" ht="27.75" customHeight="1"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EingabeAngabe!G40</f>
      </c>
      <c r="N29" s="219"/>
      <c r="O29" s="57"/>
    </row>
    <row r="30" spans="1:14" ht="27.75" customHeight="1" thickBot="1" thickTop="1">
      <c r="A30" s="70"/>
      <c r="B30" s="205" t="str">
        <f>EingabeAngabe!C37</f>
        <v>SPRACHLICHE QUALITÄT IN DER ZIELSPRACHE</v>
      </c>
      <c r="C30" s="206"/>
      <c r="D30" s="206"/>
      <c r="E30" s="128"/>
      <c r="F30" s="124" t="str">
        <f>IF(OR(G30=1,G30=3,G30=5,G30&gt;5),"F","4/2/0")</f>
        <v>4/2/0</v>
      </c>
      <c r="G30" s="125"/>
      <c r="H30" s="213" t="s">
        <v>15</v>
      </c>
      <c r="I30" s="216"/>
      <c r="J30" s="216"/>
      <c r="K30" s="216"/>
      <c r="L30" s="217"/>
      <c r="M30" s="220">
        <f>EingabeAngabe!G2</f>
      </c>
      <c r="N30" s="219"/>
    </row>
    <row r="31" spans="8:14" ht="31.5" customHeight="1" thickBot="1" thickTop="1">
      <c r="H31" s="207" t="s">
        <v>12</v>
      </c>
      <c r="I31" s="208"/>
      <c r="J31" s="209"/>
      <c r="K31" s="210">
        <f>IF(EingabeAngabe!G3=1,"Sehr gut",IF(EingabeAngabe!G3=2,"Gut",IF(EingabeAngabe!G3=3,"Befriedigend",IF(EingabeAngabe!G3=4,"Genügend",IF(EingabeAngabe!G3=5,"Nicht genügend","")))))</f>
      </c>
      <c r="L31" s="211"/>
      <c r="M31" s="211"/>
      <c r="N31" s="212"/>
    </row>
    <row r="32" ht="15.75" thickTop="1"/>
  </sheetData>
  <sheetProtection password="803D" sheet="1" objects="1" scenarios="1"/>
  <mergeCells count="93">
    <mergeCell ref="A16:A17"/>
    <mergeCell ref="A8:A9"/>
    <mergeCell ref="A10:A11"/>
    <mergeCell ref="B3:E3"/>
    <mergeCell ref="F4:F5"/>
    <mergeCell ref="B5:E5"/>
    <mergeCell ref="A12:A13"/>
    <mergeCell ref="A14:A15"/>
    <mergeCell ref="B9:E9"/>
    <mergeCell ref="B16:E16"/>
    <mergeCell ref="F16:F17"/>
    <mergeCell ref="B10:E10"/>
    <mergeCell ref="B11:E11"/>
    <mergeCell ref="F2:F3"/>
    <mergeCell ref="G2:G3"/>
    <mergeCell ref="F8:F9"/>
    <mergeCell ref="G8:G9"/>
    <mergeCell ref="H8:N8"/>
    <mergeCell ref="H9:K9"/>
    <mergeCell ref="L9:N9"/>
    <mergeCell ref="I4:L4"/>
    <mergeCell ref="I5:L5"/>
    <mergeCell ref="F10:F11"/>
    <mergeCell ref="G10:G11"/>
    <mergeCell ref="G4:G5"/>
    <mergeCell ref="H10:K10"/>
    <mergeCell ref="H11:K11"/>
    <mergeCell ref="D27:E27"/>
    <mergeCell ref="B28:C28"/>
    <mergeCell ref="D28:E28"/>
    <mergeCell ref="B22:C22"/>
    <mergeCell ref="D22:E22"/>
    <mergeCell ref="B26:C26"/>
    <mergeCell ref="D26:E26"/>
    <mergeCell ref="B23:C23"/>
    <mergeCell ref="D23:E23"/>
    <mergeCell ref="B24:C24"/>
    <mergeCell ref="D24:E24"/>
    <mergeCell ref="B25:C25"/>
    <mergeCell ref="D25:E25"/>
    <mergeCell ref="B18:C18"/>
    <mergeCell ref="B19:C19"/>
    <mergeCell ref="B20:C20"/>
    <mergeCell ref="B21:C21"/>
    <mergeCell ref="B27:C27"/>
    <mergeCell ref="B8:E8"/>
    <mergeCell ref="G16:G17"/>
    <mergeCell ref="B17:E17"/>
    <mergeCell ref="B12:E12"/>
    <mergeCell ref="F12:F13"/>
    <mergeCell ref="G12:G13"/>
    <mergeCell ref="B13:E13"/>
    <mergeCell ref="B14:E14"/>
    <mergeCell ref="F14:F15"/>
    <mergeCell ref="G14:G15"/>
    <mergeCell ref="B15:E15"/>
    <mergeCell ref="H1:L1"/>
    <mergeCell ref="B6:E6"/>
    <mergeCell ref="F6:F7"/>
    <mergeCell ref="A1:B1"/>
    <mergeCell ref="B2:E2"/>
    <mergeCell ref="B4:E4"/>
    <mergeCell ref="I6:L6"/>
    <mergeCell ref="A2:A3"/>
    <mergeCell ref="A4:A5"/>
    <mergeCell ref="A6:A7"/>
    <mergeCell ref="I7:L7"/>
    <mergeCell ref="D1:E1"/>
    <mergeCell ref="G6:G7"/>
    <mergeCell ref="B7:E7"/>
    <mergeCell ref="I2:L2"/>
    <mergeCell ref="I3:L3"/>
    <mergeCell ref="L13:N13"/>
    <mergeCell ref="H14:N14"/>
    <mergeCell ref="H15:N22"/>
    <mergeCell ref="H12:K12"/>
    <mergeCell ref="H24:N27"/>
    <mergeCell ref="L10:N10"/>
    <mergeCell ref="L11:N11"/>
    <mergeCell ref="B30:D30"/>
    <mergeCell ref="H31:J31"/>
    <mergeCell ref="K31:N31"/>
    <mergeCell ref="H28:L28"/>
    <mergeCell ref="H29:L29"/>
    <mergeCell ref="H30:L30"/>
    <mergeCell ref="M29:N29"/>
    <mergeCell ref="M30:N30"/>
    <mergeCell ref="M28:N28"/>
    <mergeCell ref="B29:C29"/>
    <mergeCell ref="D29:E29"/>
    <mergeCell ref="H23:K23"/>
    <mergeCell ref="H13:K13"/>
    <mergeCell ref="L12:N12"/>
  </mergeCells>
  <conditionalFormatting sqref="G2 G4 G6 G8 G10 G12 G14 G16 G18:G30">
    <cfRule type="expression" priority="10" dxfId="6" stopIfTrue="1">
      <formula>G2=""</formula>
    </cfRule>
  </conditionalFormatting>
  <conditionalFormatting sqref="N2:N7">
    <cfRule type="expression" priority="9" dxfId="6" stopIfTrue="1">
      <formula>N2=""</formula>
    </cfRule>
  </conditionalFormatting>
  <conditionalFormatting sqref="M28">
    <cfRule type="cellIs" priority="8" dxfId="1" operator="lessThan" stopIfTrue="1">
      <formula>18</formula>
    </cfRule>
  </conditionalFormatting>
  <conditionalFormatting sqref="F2:F30">
    <cfRule type="cellIs" priority="6" dxfId="0" operator="equal" stopIfTrue="1">
      <formula>"F"</formula>
    </cfRule>
  </conditionalFormatting>
  <conditionalFormatting sqref="M2:M7">
    <cfRule type="cellIs" priority="5"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71093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SchuelernamenEingabe!B3</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EingabeAngabe!H39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EingabeAngabe!H40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EingabeAngabe!H2</f>
      </c>
      <c r="N30" s="219"/>
    </row>
    <row r="31" spans="8:14" ht="30" thickBot="1" thickTop="1">
      <c r="H31" s="207" t="s">
        <v>12</v>
      </c>
      <c r="I31" s="208"/>
      <c r="J31" s="209"/>
      <c r="K31" s="210">
        <f>IF(EingabeAngabe!H3=1,"Sehr gut",IF(EingabeAngabe!H3=2,"Gut",IF(EingabeAngabe!H3=3,"Befriedigend",IF(EingabeAngabe!H3=4,"Genügend",IF(EingabeAngabe!H3=5,"Nicht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4218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SchuelernamenEingabe!B4</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EingabeAngabe!I39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EingabeAngabe!I40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EingabeAngabe!I2</f>
      </c>
      <c r="N30" s="219"/>
    </row>
    <row r="31" spans="8:14" ht="30" thickBot="1" thickTop="1">
      <c r="H31" s="207" t="s">
        <v>12</v>
      </c>
      <c r="I31" s="208"/>
      <c r="J31" s="209"/>
      <c r="K31" s="210">
        <f>IF(EingabeAngabe!I3=1,"Sehr gut",IF(EingabeAngabe!I3=2,"Gut",IF(EingabeAngabe!I3=3,"Befriedigend",IF(EingabeAngabe!I3=4,"Genügend",IF(EingabeAngabe!I3=5,"Nicht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sheetPr codeName="Tabelle7">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5.14062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SchuelernamenEingabe!B5</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EingabeAngabe!J39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EingabeAngabe!J40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EingabeAngabe!J2</f>
      </c>
      <c r="N30" s="219"/>
    </row>
    <row r="31" spans="8:14" ht="30" thickBot="1" thickTop="1">
      <c r="H31" s="207" t="s">
        <v>12</v>
      </c>
      <c r="I31" s="208"/>
      <c r="J31" s="209"/>
      <c r="K31" s="210">
        <f>IF(EingabeAngabe!J3=1,"Sehr gut",IF(EingabeAngabe!J3=2,"Gut",IF(EingabeAngabe!J3=3,"Befriedigend",IF(EingabeAngabe!J3=4,"Genügend",IF(EingabeAngabe!J3=5,"Nicht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codeName="Tabelle8">
    <pageSetUpPr fitToPage="1"/>
  </sheetPr>
  <dimension ref="A1:N31"/>
  <sheetViews>
    <sheetView zoomScale="60" zoomScaleNormal="60" zoomScaleSheetLayoutView="66" zoomScalePageLayoutView="50" workbookViewId="0" topLeftCell="A1">
      <selection activeCell="K31" sqref="K31:N31"/>
    </sheetView>
  </sheetViews>
  <sheetFormatPr defaultColWidth="11.421875" defaultRowHeight="15"/>
  <cols>
    <col min="1" max="1" width="10.8515625" style="0" bestFit="1" customWidth="1"/>
    <col min="2" max="2" width="29.00390625" style="0" customWidth="1"/>
    <col min="3" max="3" width="34.7109375" style="0" customWidth="1"/>
    <col min="4" max="4" width="77.140625" style="0" customWidth="1"/>
    <col min="5" max="5" width="87.28125" style="0" customWidth="1"/>
    <col min="6" max="6" width="14.421875" style="0" customWidth="1"/>
    <col min="7" max="7" width="8.00390625" style="0" customWidth="1"/>
    <col min="8" max="8" width="7.8515625" style="0" customWidth="1"/>
    <col min="12" max="12" width="20.57421875" style="0" customWidth="1"/>
    <col min="13" max="13" width="8.57421875" style="0" customWidth="1"/>
    <col min="14" max="14" width="8.28125" style="0" customWidth="1"/>
  </cols>
  <sheetData>
    <row r="1" spans="1:14" ht="27.75" thickBot="1" thickTop="1">
      <c r="A1" s="256" t="s">
        <v>19</v>
      </c>
      <c r="B1" s="257"/>
      <c r="C1" s="64" t="s">
        <v>51</v>
      </c>
      <c r="D1" s="262">
        <f>SchuelernamenEingabe!B6</f>
        <v>0</v>
      </c>
      <c r="E1" s="263"/>
      <c r="F1" s="53"/>
      <c r="G1" s="56"/>
      <c r="H1" s="248" t="s">
        <v>60</v>
      </c>
      <c r="I1" s="249"/>
      <c r="J1" s="249"/>
      <c r="K1" s="249"/>
      <c r="L1" s="250"/>
      <c r="M1" s="7"/>
      <c r="N1" s="7"/>
    </row>
    <row r="2" spans="1:14" ht="26.25">
      <c r="A2" s="254" t="str">
        <f>EingabeAngabe!B6</f>
        <v>SE1</v>
      </c>
      <c r="B2" s="258">
        <f>IF(EingabeAngabe!C6="","",EingabeAngabe!C6)</f>
      </c>
      <c r="C2" s="259"/>
      <c r="D2" s="259"/>
      <c r="E2" s="260"/>
      <c r="F2" s="254" t="str">
        <f>IF(OR(G2="",G2&gt;EingabeAngabe!F6),"F",EingabeAngabe!B6)</f>
        <v>F</v>
      </c>
      <c r="G2" s="264"/>
      <c r="H2" s="138" t="str">
        <f>EingabeAngabe!B41</f>
        <v>IT1</v>
      </c>
      <c r="I2" s="271">
        <f>IF(EingabeAngabe!C41="","",EingabeAngabe!C41)</f>
      </c>
      <c r="J2" s="272"/>
      <c r="K2" s="272"/>
      <c r="L2" s="273"/>
      <c r="M2" s="69">
        <f>IF(N2&gt;EingabeAngabe!F41,"F",IF(EingabeAngabe!F41="","",EingabeAngabe!F41))</f>
        <v>4</v>
      </c>
      <c r="N2" s="100"/>
    </row>
    <row r="3" spans="1:14" ht="27" thickBot="1">
      <c r="A3" s="255"/>
      <c r="B3" s="266">
        <f>IF(EingabeAngabe!C7="","",EingabeAngabe!C7)</f>
      </c>
      <c r="C3" s="267"/>
      <c r="D3" s="267"/>
      <c r="E3" s="268"/>
      <c r="F3" s="255"/>
      <c r="G3" s="265"/>
      <c r="H3" s="69" t="str">
        <f>EingabeAngabe!B42</f>
        <v>IT2</v>
      </c>
      <c r="I3" s="221">
        <f>IF(EingabeAngabe!C42="","",EingabeAngabe!C42)</f>
      </c>
      <c r="J3" s="261"/>
      <c r="K3" s="261"/>
      <c r="L3" s="222"/>
      <c r="M3" s="69">
        <f>IF(N3&gt;EingabeAngabe!F42,"F",IF(EingabeAngabe!F42="","",EingabeAngabe!F42))</f>
        <v>4</v>
      </c>
      <c r="N3" s="100"/>
    </row>
    <row r="4" spans="1:14" ht="26.25">
      <c r="A4" s="254" t="str">
        <f>EingabeAngabe!B8</f>
        <v>SE2</v>
      </c>
      <c r="B4" s="251">
        <f>IF(EingabeAngabe!C8="","",EingabeAngabe!C8)</f>
      </c>
      <c r="C4" s="252"/>
      <c r="D4" s="252"/>
      <c r="E4" s="253"/>
      <c r="F4" s="254" t="str">
        <f>IF(OR(G4="",G4&gt;EingabeAngabe!F8),"F",EingabeAngabe!B8)</f>
        <v>F</v>
      </c>
      <c r="G4" s="264"/>
      <c r="H4" s="69" t="str">
        <f>EingabeAngabe!B43</f>
        <v>IT3</v>
      </c>
      <c r="I4" s="221">
        <f>IF(EingabeAngabe!C43="","",EingabeAngabe!C43)</f>
      </c>
      <c r="J4" s="261"/>
      <c r="K4" s="261"/>
      <c r="L4" s="222"/>
      <c r="M4" s="69">
        <f>IF(N4&gt;EingabeAngabe!F43,"F",IF(EingabeAngabe!F43="","",EingabeAngabe!F43))</f>
        <v>2</v>
      </c>
      <c r="N4" s="100"/>
    </row>
    <row r="5" spans="1:14" ht="27" thickBot="1">
      <c r="A5" s="255"/>
      <c r="B5" s="266">
        <f>IF(EingabeAngabe!C9="","",EingabeAngabe!C9)</f>
      </c>
      <c r="C5" s="267"/>
      <c r="D5" s="267"/>
      <c r="E5" s="268"/>
      <c r="F5" s="255"/>
      <c r="G5" s="265"/>
      <c r="H5" s="69" t="str">
        <f>EingabeAngabe!B44</f>
        <v>IT4</v>
      </c>
      <c r="I5" s="221">
        <f>IF(EingabeAngabe!C44="","",EingabeAngabe!C44)</f>
      </c>
      <c r="J5" s="261"/>
      <c r="K5" s="261"/>
      <c r="L5" s="222"/>
      <c r="M5" s="69">
        <f>IF(N5&gt;EingabeAngabe!F44,"F",IF(EingabeAngabe!F44="","",EingabeAngabe!F44))</f>
        <v>2</v>
      </c>
      <c r="N5" s="100"/>
    </row>
    <row r="6" spans="1:14" ht="26.25">
      <c r="A6" s="254" t="str">
        <f>EingabeAngabe!B10</f>
        <v>SE3</v>
      </c>
      <c r="B6" s="251">
        <f>IF(EingabeAngabe!C10="","",EingabeAngabe!C10)</f>
      </c>
      <c r="C6" s="252"/>
      <c r="D6" s="252"/>
      <c r="E6" s="253"/>
      <c r="F6" s="254" t="str">
        <f>IF(OR(G6="",G6&gt;EingabeAngabe!F10),"F",EingabeAngabe!B10)</f>
        <v>F</v>
      </c>
      <c r="G6" s="264"/>
      <c r="H6" s="69" t="str">
        <f>EingabeAngabe!B45</f>
        <v>IT5</v>
      </c>
      <c r="I6" s="221">
        <f>IF(EingabeAngabe!C45="","",EingabeAngabe!C45)</f>
      </c>
      <c r="J6" s="261"/>
      <c r="K6" s="261"/>
      <c r="L6" s="222"/>
      <c r="M6" s="69">
        <f>IF(N6&gt;EingabeAngabe!F45,"F",IF(EingabeAngabe!F45="","",EingabeAngabe!F45))</f>
        <v>2</v>
      </c>
      <c r="N6" s="100"/>
    </row>
    <row r="7" spans="1:14" ht="27" thickBot="1">
      <c r="A7" s="255"/>
      <c r="B7" s="266">
        <f>IF(EingabeAngabe!C11="","",EingabeAngabe!C11)</f>
      </c>
      <c r="C7" s="267"/>
      <c r="D7" s="267"/>
      <c r="E7" s="268"/>
      <c r="F7" s="255"/>
      <c r="G7" s="265"/>
      <c r="H7" s="69" t="str">
        <f>EingabeAngabe!B46</f>
        <v>IT6</v>
      </c>
      <c r="I7" s="221">
        <f>IF(EingabeAngabe!C46="","",EingabeAngabe!C46)</f>
      </c>
      <c r="J7" s="261"/>
      <c r="K7" s="261"/>
      <c r="L7" s="222"/>
      <c r="M7" s="69">
        <f>IF(N7&gt;EingabeAngabe!F46,"F",IF(EingabeAngabe!F46="","",EingabeAngabe!F46))</f>
        <v>2</v>
      </c>
      <c r="N7" s="100"/>
    </row>
    <row r="8" spans="1:14" ht="28.5">
      <c r="A8" s="254" t="str">
        <f>EingabeAngabe!B12</f>
        <v>SE4</v>
      </c>
      <c r="B8" s="251">
        <f>IF(EingabeAngabe!C12="","",EingabeAngabe!C12)</f>
      </c>
      <c r="C8" s="252"/>
      <c r="D8" s="252"/>
      <c r="E8" s="253"/>
      <c r="F8" s="254" t="str">
        <f>IF(OR(G8="",G8&gt;EingabeAngabe!F12),"F",EingabeAngabe!B12)</f>
        <v>F</v>
      </c>
      <c r="G8" s="274"/>
      <c r="H8" s="276" t="s">
        <v>42</v>
      </c>
      <c r="I8" s="277"/>
      <c r="J8" s="277"/>
      <c r="K8" s="277"/>
      <c r="L8" s="277"/>
      <c r="M8" s="277"/>
      <c r="N8" s="278"/>
    </row>
    <row r="9" spans="1:14" ht="27" thickBot="1">
      <c r="A9" s="255"/>
      <c r="B9" s="266">
        <f>IF(EingabeAngabe!C13="","",EingabeAngabe!C13)</f>
      </c>
      <c r="C9" s="267"/>
      <c r="D9" s="267"/>
      <c r="E9" s="268"/>
      <c r="F9" s="255"/>
      <c r="G9" s="275"/>
      <c r="H9" s="202" t="s">
        <v>43</v>
      </c>
      <c r="I9" s="203"/>
      <c r="J9" s="203"/>
      <c r="K9" s="204"/>
      <c r="L9" s="202" t="str">
        <f>EingabeAngabe!F50</f>
        <v>40 - 36</v>
      </c>
      <c r="M9" s="203"/>
      <c r="N9" s="204"/>
    </row>
    <row r="10" spans="1:14" ht="26.25">
      <c r="A10" s="254" t="str">
        <f>EingabeAngabe!B14</f>
        <v>SE5</v>
      </c>
      <c r="B10" s="251">
        <f>IF(EingabeAngabe!C14="","",EingabeAngabe!C14)</f>
      </c>
      <c r="C10" s="252"/>
      <c r="D10" s="252"/>
      <c r="E10" s="253"/>
      <c r="F10" s="254" t="str">
        <f>IF(OR(G10="",G10&gt;EingabeAngabe!F14),"F",EingabeAngabe!B14)</f>
        <v>F</v>
      </c>
      <c r="G10" s="274"/>
      <c r="H10" s="202" t="s">
        <v>16</v>
      </c>
      <c r="I10" s="203"/>
      <c r="J10" s="203"/>
      <c r="K10" s="204"/>
      <c r="L10" s="202" t="str">
        <f>EingabeAngabe!F51</f>
        <v>35 - 31</v>
      </c>
      <c r="M10" s="203"/>
      <c r="N10" s="204"/>
    </row>
    <row r="11" spans="1:14" ht="27" thickBot="1">
      <c r="A11" s="255"/>
      <c r="B11" s="266">
        <f>IF(EingabeAngabe!C15="","",EingabeAngabe!C15)</f>
      </c>
      <c r="C11" s="267"/>
      <c r="D11" s="267"/>
      <c r="E11" s="268"/>
      <c r="F11" s="255"/>
      <c r="G11" s="275"/>
      <c r="H11" s="202" t="s">
        <v>17</v>
      </c>
      <c r="I11" s="203"/>
      <c r="J11" s="203"/>
      <c r="K11" s="204"/>
      <c r="L11" s="202" t="str">
        <f>EingabeAngabe!F52</f>
        <v>30 - 26</v>
      </c>
      <c r="M11" s="203"/>
      <c r="N11" s="204"/>
    </row>
    <row r="12" spans="1:14" ht="26.25">
      <c r="A12" s="254" t="str">
        <f>EingabeAngabe!B16</f>
        <v>SE6</v>
      </c>
      <c r="B12" s="251">
        <f>IF(EingabeAngabe!C16="","",EingabeAngabe!C16)</f>
      </c>
      <c r="C12" s="252"/>
      <c r="D12" s="252"/>
      <c r="E12" s="253"/>
      <c r="F12" s="254" t="str">
        <f>IF(OR(G12="",G12&gt;EingabeAngabe!F16),"F",EingabeAngabe!B16)</f>
        <v>F</v>
      </c>
      <c r="G12" s="264"/>
      <c r="H12" s="202" t="s">
        <v>18</v>
      </c>
      <c r="I12" s="203"/>
      <c r="J12" s="203"/>
      <c r="K12" s="204"/>
      <c r="L12" s="202" t="str">
        <f>EingabeAngabe!F53</f>
        <v>25 - 20</v>
      </c>
      <c r="M12" s="203"/>
      <c r="N12" s="204"/>
    </row>
    <row r="13" spans="1:14" ht="27" thickBot="1">
      <c r="A13" s="255"/>
      <c r="B13" s="266">
        <f>IF(EingabeAngabe!C17="","",EingabeAngabe!C17)</f>
      </c>
      <c r="C13" s="267"/>
      <c r="D13" s="267"/>
      <c r="E13" s="268"/>
      <c r="F13" s="255"/>
      <c r="G13" s="265"/>
      <c r="H13" s="225" t="s">
        <v>44</v>
      </c>
      <c r="I13" s="226"/>
      <c r="J13" s="226"/>
      <c r="K13" s="226"/>
      <c r="L13" s="225" t="str">
        <f>EingabeAngabe!F54</f>
        <v>19 - 00</v>
      </c>
      <c r="M13" s="226"/>
      <c r="N13" s="226"/>
    </row>
    <row r="14" spans="1:14" ht="24.75" thickBot="1" thickTop="1">
      <c r="A14" s="254" t="str">
        <f>EingabeAngabe!B18</f>
        <v>SE7</v>
      </c>
      <c r="B14" s="251">
        <f>IF(EingabeAngabe!C18="","",EingabeAngabe!C18)</f>
      </c>
      <c r="C14" s="252"/>
      <c r="D14" s="252"/>
      <c r="E14" s="253"/>
      <c r="F14" s="254" t="str">
        <f>IF(OR(G14="",G14&gt;EingabeAngabe!F18),"F",EingabeAngabe!B18)</f>
        <v>F</v>
      </c>
      <c r="G14" s="264"/>
      <c r="H14" s="227" t="str">
        <f>CONCATENATE("Notendefinition laut LBVO$14:","            ",K31)</f>
        <v>Notendefinition laut LBVO$14:            </v>
      </c>
      <c r="I14" s="228"/>
      <c r="J14" s="228"/>
      <c r="K14" s="228"/>
      <c r="L14" s="228"/>
      <c r="M14" s="228"/>
      <c r="N14" s="229"/>
    </row>
    <row r="15" spans="1:14" ht="24" thickBot="1">
      <c r="A15" s="255"/>
      <c r="B15" s="266">
        <f>IF(EingabeAngabe!C19="","",EingabeAngabe!C19)</f>
      </c>
      <c r="C15" s="267"/>
      <c r="D15" s="267"/>
      <c r="E15" s="268"/>
      <c r="F15" s="255"/>
      <c r="G15" s="265"/>
      <c r="H15" s="230" t="e">
        <f>VLOOKUP(K31,SchuelernamenEingabe!D2:SchuelernamenEingabe!E40,2,FALSE)</f>
        <v>#N/A</v>
      </c>
      <c r="I15" s="231"/>
      <c r="J15" s="231"/>
      <c r="K15" s="231"/>
      <c r="L15" s="231"/>
      <c r="M15" s="231"/>
      <c r="N15" s="232"/>
    </row>
    <row r="16" spans="1:14" ht="23.25">
      <c r="A16" s="254" t="str">
        <f>EingabeAngabe!B20</f>
        <v>SE8</v>
      </c>
      <c r="B16" s="251">
        <f>IF(EingabeAngabe!C20="","",EingabeAngabe!C20)</f>
      </c>
      <c r="C16" s="252"/>
      <c r="D16" s="252"/>
      <c r="E16" s="253"/>
      <c r="F16" s="254" t="str">
        <f>IF(OR(G16="",G16&gt;EingabeAngabe!F20),"F",EingabeAngabe!B20)</f>
        <v>F</v>
      </c>
      <c r="G16" s="264"/>
      <c r="H16" s="233"/>
      <c r="I16" s="234"/>
      <c r="J16" s="234"/>
      <c r="K16" s="234"/>
      <c r="L16" s="234"/>
      <c r="M16" s="234"/>
      <c r="N16" s="235"/>
    </row>
    <row r="17" spans="1:14" ht="24" thickBot="1">
      <c r="A17" s="255"/>
      <c r="B17" s="266">
        <f>IF(EingabeAngabe!C21="","",EingabeAngabe!C21)</f>
      </c>
      <c r="C17" s="267"/>
      <c r="D17" s="267"/>
      <c r="E17" s="268"/>
      <c r="F17" s="255"/>
      <c r="G17" s="265"/>
      <c r="H17" s="233"/>
      <c r="I17" s="234"/>
      <c r="J17" s="234"/>
      <c r="K17" s="234"/>
      <c r="L17" s="234"/>
      <c r="M17" s="234"/>
      <c r="N17" s="235"/>
    </row>
    <row r="18" spans="1:14" ht="27" thickTop="1">
      <c r="A18" s="68" t="str">
        <f>EingabeAngabe!B23</f>
        <v>LE13</v>
      </c>
      <c r="B18" s="269">
        <f>IF(EingabeAngabe!C23="","",EingabeAngabe!C23)</f>
      </c>
      <c r="C18" s="270"/>
      <c r="D18" s="105">
        <f>IF(EingabeAngabe!D23="","",EingabeAngabe!D23)</f>
      </c>
      <c r="E18" s="105">
        <f>IF(EingabeAngabe!E23="","",EingabeAngabe!E23)</f>
      </c>
      <c r="F18" s="68" t="str">
        <f>IF(OR(G18="",G18&gt;EingabeAngabe!F23),"F",EingabeAngabe!B23)</f>
        <v>F</v>
      </c>
      <c r="G18" s="120"/>
      <c r="H18" s="233"/>
      <c r="I18" s="234"/>
      <c r="J18" s="234"/>
      <c r="K18" s="234"/>
      <c r="L18" s="234"/>
      <c r="M18" s="234"/>
      <c r="N18" s="235"/>
    </row>
    <row r="19" spans="1:14" ht="26.25">
      <c r="A19" s="69" t="str">
        <f>EingabeAngabe!B24</f>
        <v>LE14</v>
      </c>
      <c r="B19" s="221">
        <f>IF(EingabeAngabe!C24="","",EingabeAngabe!C24)</f>
      </c>
      <c r="C19" s="222"/>
      <c r="D19" s="106">
        <f>IF(EingabeAngabe!D24="","",EingabeAngabe!D24)</f>
      </c>
      <c r="E19" s="106">
        <f>IF(EingabeAngabe!E24="","",EingabeAngabe!E24)</f>
      </c>
      <c r="F19" s="69" t="str">
        <f>IF(OR(G19="",G19&gt;EingabeAngabe!F24),"F",EingabeAngabe!B24)</f>
        <v>F</v>
      </c>
      <c r="G19" s="121"/>
      <c r="H19" s="233"/>
      <c r="I19" s="234"/>
      <c r="J19" s="234"/>
      <c r="K19" s="234"/>
      <c r="L19" s="234"/>
      <c r="M19" s="234"/>
      <c r="N19" s="235"/>
    </row>
    <row r="20" spans="1:14" ht="26.25">
      <c r="A20" s="69" t="str">
        <f>EingabeAngabe!B25</f>
        <v>LE15</v>
      </c>
      <c r="B20" s="221">
        <f>IF(EingabeAngabe!C25="","",EingabeAngabe!C25)</f>
      </c>
      <c r="C20" s="222"/>
      <c r="D20" s="106">
        <f>IF(EingabeAngabe!D25="","",EingabeAngabe!D25)</f>
      </c>
      <c r="E20" s="106">
        <f>IF(EingabeAngabe!E25="","",EingabeAngabe!E25)</f>
      </c>
      <c r="F20" s="69" t="str">
        <f>IF(OR(G20="",G20&gt;EingabeAngabe!F25),"F",EingabeAngabe!B25)</f>
        <v>F</v>
      </c>
      <c r="G20" s="121"/>
      <c r="H20" s="233"/>
      <c r="I20" s="234"/>
      <c r="J20" s="234"/>
      <c r="K20" s="234"/>
      <c r="L20" s="234"/>
      <c r="M20" s="234"/>
      <c r="N20" s="235"/>
    </row>
    <row r="21" spans="1:14" ht="27" thickBot="1">
      <c r="A21" s="69" t="str">
        <f>EingabeAngabe!B26</f>
        <v>LE16</v>
      </c>
      <c r="B21" s="221">
        <f>IF(EingabeAngabe!C26="","",EingabeAngabe!C26)</f>
      </c>
      <c r="C21" s="222"/>
      <c r="D21" s="106">
        <f>IF(EingabeAngabe!D26="","",EingabeAngabe!D26)</f>
      </c>
      <c r="E21" s="106">
        <f>IF(EingabeAngabe!E26="","",EingabeAngabe!E26)</f>
      </c>
      <c r="F21" s="69" t="str">
        <f>IF(OR(G21="",G21&gt;EingabeAngabe!F26),"F",EingabeAngabe!B26)</f>
        <v>F</v>
      </c>
      <c r="G21" s="121"/>
      <c r="H21" s="233"/>
      <c r="I21" s="234"/>
      <c r="J21" s="234"/>
      <c r="K21" s="234"/>
      <c r="L21" s="234"/>
      <c r="M21" s="234"/>
      <c r="N21" s="235"/>
    </row>
    <row r="22" spans="1:14" ht="27.75" thickBot="1" thickTop="1">
      <c r="A22" s="68" t="str">
        <f>EingabeAngabe!B28</f>
        <v>MO19</v>
      </c>
      <c r="B22" s="269">
        <f>IF(EingabeAngabe!C28="","",EingabeAngabe!C28)</f>
      </c>
      <c r="C22" s="270"/>
      <c r="D22" s="269">
        <f>IF(EingabeAngabe!D28="","",EingabeAngabe!D28)</f>
      </c>
      <c r="E22" s="270"/>
      <c r="F22" s="68" t="str">
        <f>IF(OR(G22="",G22&gt;EingabeAngabe!F27),"F",EingabeAngabe!B28)</f>
        <v>F</v>
      </c>
      <c r="G22" s="122"/>
      <c r="H22" s="236"/>
      <c r="I22" s="237"/>
      <c r="J22" s="237"/>
      <c r="K22" s="237"/>
      <c r="L22" s="237"/>
      <c r="M22" s="237"/>
      <c r="N22" s="238"/>
    </row>
    <row r="23" spans="1:14" ht="27" thickBot="1">
      <c r="A23" s="69" t="str">
        <f>EingabeAngabe!B29</f>
        <v>MO20</v>
      </c>
      <c r="B23" s="221">
        <f>IF(EingabeAngabe!C29="","",EingabeAngabe!C29)</f>
      </c>
      <c r="C23" s="222"/>
      <c r="D23" s="221">
        <f>IF(EingabeAngabe!D29="","",EingabeAngabe!D29)</f>
      </c>
      <c r="E23" s="222"/>
      <c r="F23" s="69" t="str">
        <f>IF(OR(G23="",G23&gt;EingabeAngabe!F28),"F",EingabeAngabe!B29)</f>
        <v>F</v>
      </c>
      <c r="G23" s="123"/>
      <c r="H23" s="223" t="str">
        <f>IF(EingabeAngabe!F60&gt;"",EingabeAngabe!E59,"")</f>
        <v>Eigener Notenkommentar:</v>
      </c>
      <c r="I23" s="224"/>
      <c r="J23" s="224"/>
      <c r="K23" s="224"/>
      <c r="L23" s="60"/>
      <c r="M23" s="60"/>
      <c r="N23" s="60"/>
    </row>
    <row r="24" spans="1:14" ht="27" thickTop="1">
      <c r="A24" s="69" t="str">
        <f>EingabeAngabe!B30</f>
        <v>MO21</v>
      </c>
      <c r="B24" s="221">
        <f>IF(EingabeAngabe!C30="","",EingabeAngabe!C30)</f>
      </c>
      <c r="C24" s="222"/>
      <c r="D24" s="221">
        <f>IF(EingabeAngabe!D30="","",EingabeAngabe!D30)</f>
      </c>
      <c r="E24" s="222"/>
      <c r="F24" s="69" t="str">
        <f>IF(OR(G24="",G24&gt;EingabeAngabe!F29),"F",EingabeAngabe!B30)</f>
        <v>F</v>
      </c>
      <c r="G24" s="123"/>
      <c r="H24" s="239"/>
      <c r="I24" s="240"/>
      <c r="J24" s="240"/>
      <c r="K24" s="240"/>
      <c r="L24" s="240"/>
      <c r="M24" s="240"/>
      <c r="N24" s="241"/>
    </row>
    <row r="25" spans="1:14" ht="27" thickBot="1">
      <c r="A25" s="69" t="str">
        <f>EingabeAngabe!B31</f>
        <v>MO22</v>
      </c>
      <c r="B25" s="221">
        <f>IF(EingabeAngabe!C31="","",EingabeAngabe!C31)</f>
      </c>
      <c r="C25" s="222"/>
      <c r="D25" s="221">
        <f>IF(EingabeAngabe!D31="","",EingabeAngabe!D31)</f>
      </c>
      <c r="E25" s="222"/>
      <c r="F25" s="69" t="str">
        <f>IF(OR(G25="",G25&gt;EingabeAngabe!F30),"F",EingabeAngabe!B31)</f>
        <v>F</v>
      </c>
      <c r="G25" s="123"/>
      <c r="H25" s="242"/>
      <c r="I25" s="243"/>
      <c r="J25" s="243"/>
      <c r="K25" s="243"/>
      <c r="L25" s="243"/>
      <c r="M25" s="243"/>
      <c r="N25" s="244"/>
    </row>
    <row r="26" spans="1:14" ht="27" thickTop="1">
      <c r="A26" s="68" t="str">
        <f>EingabeAngabe!B33</f>
        <v>SY25</v>
      </c>
      <c r="B26" s="269">
        <f>IF(EingabeAngabe!C33="","",EingabeAngabe!C33)</f>
      </c>
      <c r="C26" s="270"/>
      <c r="D26" s="269">
        <f>IF(EingabeAngabe!D33="","",EingabeAngabe!D33)</f>
      </c>
      <c r="E26" s="270"/>
      <c r="F26" s="69" t="str">
        <f>IF(OR(G26="",G26&gt;EingabeAngabe!F31),"F",EingabeAngabe!B33)</f>
        <v>F</v>
      </c>
      <c r="G26" s="122"/>
      <c r="H26" s="242"/>
      <c r="I26" s="243"/>
      <c r="J26" s="243"/>
      <c r="K26" s="243"/>
      <c r="L26" s="243"/>
      <c r="M26" s="243"/>
      <c r="N26" s="244"/>
    </row>
    <row r="27" spans="1:14" ht="27" thickBot="1">
      <c r="A27" s="69" t="str">
        <f>EingabeAngabe!B34</f>
        <v>SY26</v>
      </c>
      <c r="B27" s="221">
        <f>IF(EingabeAngabe!C34="","",EingabeAngabe!C34)</f>
      </c>
      <c r="C27" s="222"/>
      <c r="D27" s="221">
        <f>IF(EingabeAngabe!D34="","",EingabeAngabe!D34)</f>
      </c>
      <c r="E27" s="222"/>
      <c r="F27" s="69" t="str">
        <f>IF(OR(G27="",G27&gt;EingabeAngabe!F32),"F",EingabeAngabe!B34)</f>
        <v>F</v>
      </c>
      <c r="G27" s="123"/>
      <c r="H27" s="245"/>
      <c r="I27" s="246"/>
      <c r="J27" s="246"/>
      <c r="K27" s="246"/>
      <c r="L27" s="246"/>
      <c r="M27" s="246"/>
      <c r="N27" s="247"/>
    </row>
    <row r="28" spans="1:14" ht="27.75" thickBot="1" thickTop="1">
      <c r="A28" s="69" t="str">
        <f>EingabeAngabe!B35</f>
        <v>SY27</v>
      </c>
      <c r="B28" s="221">
        <f>IF(EingabeAngabe!C35="","",EingabeAngabe!C35)</f>
      </c>
      <c r="C28" s="222"/>
      <c r="D28" s="221">
        <f>IF(EingabeAngabe!D35="","",EingabeAngabe!D35)</f>
      </c>
      <c r="E28" s="222"/>
      <c r="F28" s="69" t="str">
        <f>IF(OR(G28="",G28&gt;EingabeAngabe!F33),"F",EingabeAngabe!B35)</f>
        <v>F</v>
      </c>
      <c r="G28" s="123"/>
      <c r="H28" s="213" t="s">
        <v>58</v>
      </c>
      <c r="I28" s="214"/>
      <c r="J28" s="214"/>
      <c r="K28" s="214"/>
      <c r="L28" s="215"/>
      <c r="M28" s="220">
        <f>EingabeAngabe!K39</f>
      </c>
      <c r="N28" s="219"/>
    </row>
    <row r="29" spans="1:14" ht="27.75" thickBot="1" thickTop="1">
      <c r="A29" s="69" t="str">
        <f>EingabeAngabe!B36</f>
        <v>SY28</v>
      </c>
      <c r="B29" s="221">
        <f>IF(EingabeAngabe!C36="","",EingabeAngabe!C36)</f>
      </c>
      <c r="C29" s="222"/>
      <c r="D29" s="221">
        <f>IF(EingabeAngabe!D36="","",EingabeAngabe!D36)</f>
      </c>
      <c r="E29" s="222"/>
      <c r="F29" s="69" t="str">
        <f>IF(OR(G29="",G29&gt;EingabeAngabe!F34),"F",EingabeAngabe!B36)</f>
        <v>F</v>
      </c>
      <c r="G29" s="121"/>
      <c r="H29" s="213" t="s">
        <v>59</v>
      </c>
      <c r="I29" s="214"/>
      <c r="J29" s="214"/>
      <c r="K29" s="214"/>
      <c r="L29" s="215"/>
      <c r="M29" s="218">
        <f>EingabeAngabe!K40</f>
      </c>
      <c r="N29" s="219"/>
    </row>
    <row r="30" spans="1:14" ht="27.75" thickBot="1" thickTop="1">
      <c r="A30" s="70"/>
      <c r="B30" s="205" t="str">
        <f>EingabeAngabe!C37</f>
        <v>SPRACHLICHE QUALITÄT IN DER ZIELSPRACHE</v>
      </c>
      <c r="C30" s="206"/>
      <c r="D30" s="206"/>
      <c r="E30" s="139"/>
      <c r="F30" s="124" t="str">
        <f>IF(OR(G30=1,G30=3,G30=5,G30&gt;5),"F","4/2/0")</f>
        <v>4/2/0</v>
      </c>
      <c r="G30" s="125"/>
      <c r="H30" s="213" t="s">
        <v>15</v>
      </c>
      <c r="I30" s="216"/>
      <c r="J30" s="216"/>
      <c r="K30" s="216"/>
      <c r="L30" s="217"/>
      <c r="M30" s="220">
        <f>EingabeAngabe!K2</f>
      </c>
      <c r="N30" s="219"/>
    </row>
    <row r="31" spans="8:14" ht="30" thickBot="1" thickTop="1">
      <c r="H31" s="207" t="s">
        <v>12</v>
      </c>
      <c r="I31" s="208"/>
      <c r="J31" s="209"/>
      <c r="K31" s="210">
        <f>IF(EingabeAngabe!K3=1,"Sehr gut",IF(EingabeAngabe!K3=2,"Gut",IF(EingabeAngabe!K3=3,"Befriedigend",IF(EingabeAngabe!K3=4,"Genügend",IF(EingabeAngabe!K3=5,"Nicht genügend","")))))</f>
      </c>
      <c r="L31" s="211"/>
      <c r="M31" s="211"/>
      <c r="N31" s="212"/>
    </row>
    <row r="32" ht="15.75" thickTop="1"/>
  </sheetData>
  <sheetProtection password="803D" sheet="1" objects="1" scenarios="1"/>
  <mergeCells count="93">
    <mergeCell ref="B29:C29"/>
    <mergeCell ref="B30:D30"/>
    <mergeCell ref="H30:L30"/>
    <mergeCell ref="M30:N30"/>
    <mergeCell ref="H31:J31"/>
    <mergeCell ref="K31:N31"/>
    <mergeCell ref="H28:L28"/>
    <mergeCell ref="M28:N28"/>
    <mergeCell ref="D29:E29"/>
    <mergeCell ref="H29:L29"/>
    <mergeCell ref="M29:N29"/>
    <mergeCell ref="H23:K23"/>
    <mergeCell ref="B24:C24"/>
    <mergeCell ref="D24:E24"/>
    <mergeCell ref="H24:N27"/>
    <mergeCell ref="B25:C25"/>
    <mergeCell ref="D25:E25"/>
    <mergeCell ref="D26:E26"/>
    <mergeCell ref="D27:E27"/>
    <mergeCell ref="B23:C23"/>
    <mergeCell ref="D23:E23"/>
    <mergeCell ref="B26:C26"/>
    <mergeCell ref="B27:C27"/>
    <mergeCell ref="B28:C28"/>
    <mergeCell ref="D28:E28"/>
    <mergeCell ref="A16:A17"/>
    <mergeCell ref="B16:E16"/>
    <mergeCell ref="F16:F17"/>
    <mergeCell ref="G16:G17"/>
    <mergeCell ref="B17:E17"/>
    <mergeCell ref="H14:N14"/>
    <mergeCell ref="H15:N22"/>
    <mergeCell ref="B18:C18"/>
    <mergeCell ref="B19:C19"/>
    <mergeCell ref="B20:C20"/>
    <mergeCell ref="B21:C21"/>
    <mergeCell ref="B22:C22"/>
    <mergeCell ref="D22:E22"/>
    <mergeCell ref="A14:A15"/>
    <mergeCell ref="B14:E14"/>
    <mergeCell ref="F14:F15"/>
    <mergeCell ref="G14:G15"/>
    <mergeCell ref="B15:E15"/>
    <mergeCell ref="L11:N11"/>
    <mergeCell ref="H12:K12"/>
    <mergeCell ref="L12:N12"/>
    <mergeCell ref="H13:K13"/>
    <mergeCell ref="L13:N13"/>
    <mergeCell ref="H8:N8"/>
    <mergeCell ref="H9:K9"/>
    <mergeCell ref="L9:N9"/>
    <mergeCell ref="A12:A13"/>
    <mergeCell ref="B12:E12"/>
    <mergeCell ref="F12:F13"/>
    <mergeCell ref="G12:G13"/>
    <mergeCell ref="B13:E13"/>
    <mergeCell ref="A10:A11"/>
    <mergeCell ref="B10:E10"/>
    <mergeCell ref="F10:F11"/>
    <mergeCell ref="G10:G11"/>
    <mergeCell ref="B11:E11"/>
    <mergeCell ref="H10:K10"/>
    <mergeCell ref="L10:N10"/>
    <mergeCell ref="H11:K11"/>
    <mergeCell ref="A6:A7"/>
    <mergeCell ref="B6:E6"/>
    <mergeCell ref="F6:F7"/>
    <mergeCell ref="G6:G7"/>
    <mergeCell ref="I6:L6"/>
    <mergeCell ref="B7:E7"/>
    <mergeCell ref="I7:L7"/>
    <mergeCell ref="A8:A9"/>
    <mergeCell ref="B8:E8"/>
    <mergeCell ref="F8:F9"/>
    <mergeCell ref="G8:G9"/>
    <mergeCell ref="B9:E9"/>
    <mergeCell ref="A1:B1"/>
    <mergeCell ref="D1:E1"/>
    <mergeCell ref="H1:L1"/>
    <mergeCell ref="A2:A3"/>
    <mergeCell ref="B2:E2"/>
    <mergeCell ref="F2:F3"/>
    <mergeCell ref="G2:G3"/>
    <mergeCell ref="I2:L2"/>
    <mergeCell ref="B3:E3"/>
    <mergeCell ref="I3:L3"/>
    <mergeCell ref="A4:A5"/>
    <mergeCell ref="B4:E4"/>
    <mergeCell ref="F4:F5"/>
    <mergeCell ref="G4:G5"/>
    <mergeCell ref="I4:L4"/>
    <mergeCell ref="B5:E5"/>
    <mergeCell ref="I5:L5"/>
  </mergeCells>
  <conditionalFormatting sqref="G2 G4 G6 G8 G10 G12 G14 G16 G18:G30">
    <cfRule type="expression" priority="8" dxfId="6" stopIfTrue="1">
      <formula>G2=""</formula>
    </cfRule>
  </conditionalFormatting>
  <conditionalFormatting sqref="N2:N7">
    <cfRule type="expression" priority="7" dxfId="6" stopIfTrue="1">
      <formula>N2=""</formula>
    </cfRule>
  </conditionalFormatting>
  <conditionalFormatting sqref="M28">
    <cfRule type="cellIs" priority="6" dxfId="1" operator="lessThan" stopIfTrue="1">
      <formula>18</formula>
    </cfRule>
  </conditionalFormatting>
  <conditionalFormatting sqref="F2:F30">
    <cfRule type="cellIs" priority="5" dxfId="0" operator="equal" stopIfTrue="1">
      <formula>"F"</formula>
    </cfRule>
  </conditionalFormatting>
  <conditionalFormatting sqref="M2:M7">
    <cfRule type="cellIs" priority="4" dxfId="0" operator="equal" stopIfTrue="1">
      <formula>"F"</formula>
    </cfRule>
  </conditionalFormatting>
  <conditionalFormatting sqref="M28:N28">
    <cfRule type="cellIs" priority="3" dxfId="1" operator="lessThan" stopIfTrue="1">
      <formula>18</formula>
    </cfRule>
  </conditionalFormatting>
  <conditionalFormatting sqref="M29:N29">
    <cfRule type="cellIs" priority="2" dxfId="1" operator="lessThan" stopIfTrue="1">
      <formula>12</formula>
    </cfRule>
  </conditionalFormatting>
  <conditionalFormatting sqref="E30">
    <cfRule type="cellIs" priority="1" dxfId="0" operator="equal" stopIfTrue="1">
      <formula>"Fehler"</formula>
    </cfRule>
  </conditionalFormatting>
  <printOptions/>
  <pageMargins left="0" right="0" top="0.3937007874015748" bottom="0.3937007874015748" header="0" footer="0"/>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Kuchling</dc:creator>
  <cp:keywords/>
  <dc:description/>
  <cp:lastModifiedBy>WL1_KW</cp:lastModifiedBy>
  <cp:lastPrinted>2013-11-08T08:34:37Z</cp:lastPrinted>
  <dcterms:created xsi:type="dcterms:W3CDTF">2010-05-11T08:11:00Z</dcterms:created>
  <dcterms:modified xsi:type="dcterms:W3CDTF">2020-07-10T13:52:18Z</dcterms:modified>
  <cp:category/>
  <cp:version/>
  <cp:contentType/>
  <cp:contentStatus/>
</cp:coreProperties>
</file>